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NAS_Master\Public\Starosta\AKCE\chodník u Sůvů\"/>
    </mc:Choice>
  </mc:AlternateContent>
  <xr:revisionPtr revIDLastSave="0" documentId="13_ncr:1_{2A4F138F-DF9B-4283-92C4-2D70020378B8}" xr6:coauthVersionLast="47" xr6:coauthVersionMax="47" xr10:uidLastSave="{00000000-0000-0000-0000-000000000000}"/>
  <bookViews>
    <workbookView xWindow="-108" yWindow="-108" windowWidth="23256" windowHeight="14016" activeTab="3" xr2:uid="{00000000-000D-0000-FFFF-FFFF00000000}"/>
  </bookViews>
  <sheets>
    <sheet name="krycí list" sheetId="1" r:id="rId1"/>
    <sheet name="rekapitulace" sheetId="2" r:id="rId2"/>
    <sheet name="SO 100" sheetId="3" r:id="rId3"/>
    <sheet name="VRN" sheetId="4" r:id="rId4"/>
  </sheets>
  <definedNames>
    <definedName name="_xlnm.Print_Titles" localSheetId="2">'SO 100'!$1:$7</definedName>
    <definedName name="_xlnm.Print_Titles" localSheetId="3">VRN!$1:$7</definedName>
    <definedName name="_xlnm.Print_Area" localSheetId="2">'SO 100'!$A$1:$G$108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7" i="3" l="1"/>
  <c r="G106" i="3"/>
  <c r="G105" i="3"/>
  <c r="G104" i="3"/>
  <c r="G102" i="3"/>
  <c r="G101" i="3"/>
  <c r="G100" i="3"/>
  <c r="G98" i="3" s="1"/>
  <c r="G99" i="3"/>
  <c r="G103" i="3"/>
  <c r="G97" i="3"/>
  <c r="G96" i="3"/>
  <c r="C22" i="2" s="1"/>
  <c r="G75" i="3"/>
  <c r="G74" i="3" s="1"/>
  <c r="C18" i="2" s="1"/>
  <c r="G72" i="3"/>
  <c r="G73" i="3"/>
  <c r="G71" i="3"/>
  <c r="G70" i="3"/>
  <c r="G67" i="3" s="1"/>
  <c r="C17" i="2" s="1"/>
  <c r="G68" i="3"/>
  <c r="G66" i="3"/>
  <c r="G65" i="3"/>
  <c r="G64" i="3"/>
  <c r="G62" i="3"/>
  <c r="G60" i="3"/>
  <c r="G58" i="3"/>
  <c r="G61" i="3"/>
  <c r="C16" i="2" s="1"/>
  <c r="G59" i="3"/>
  <c r="G57" i="3"/>
  <c r="G55" i="3"/>
  <c r="G54" i="3" s="1"/>
  <c r="C15" i="2" s="1"/>
  <c r="G53" i="3"/>
  <c r="G52" i="3"/>
  <c r="G51" i="3"/>
  <c r="G50" i="3"/>
  <c r="G49" i="3"/>
  <c r="G47" i="3"/>
  <c r="G46" i="3" s="1"/>
  <c r="C14" i="2" s="1"/>
  <c r="G45" i="3"/>
  <c r="G44" i="3"/>
  <c r="G43" i="3"/>
  <c r="G42" i="3"/>
  <c r="G36" i="3" s="1"/>
  <c r="C13" i="2" s="1"/>
  <c r="G41" i="3"/>
  <c r="G40" i="3"/>
  <c r="G39" i="3"/>
  <c r="G37" i="3"/>
  <c r="G16" i="3"/>
  <c r="G14" i="3"/>
  <c r="G12" i="3"/>
  <c r="G28" i="3"/>
  <c r="G21" i="3"/>
  <c r="G20" i="3"/>
  <c r="G17" i="3" s="1"/>
  <c r="C10" i="2" s="1"/>
  <c r="G9" i="4"/>
  <c r="G11" i="4"/>
  <c r="G20" i="4" s="1"/>
  <c r="R29" i="1" s="1"/>
  <c r="G13" i="4"/>
  <c r="G14" i="4"/>
  <c r="G15" i="4"/>
  <c r="G16" i="4"/>
  <c r="G17" i="4"/>
  <c r="G18" i="4"/>
  <c r="G19" i="4"/>
  <c r="G9" i="3"/>
  <c r="G8" i="3" s="1"/>
  <c r="C9" i="2" s="1"/>
  <c r="G11" i="3"/>
  <c r="G18" i="3"/>
  <c r="G24" i="3"/>
  <c r="G25" i="3"/>
  <c r="G27" i="3"/>
  <c r="G23" i="3" s="1"/>
  <c r="C11" i="2" s="1"/>
  <c r="G31" i="3"/>
  <c r="G30" i="3" s="1"/>
  <c r="C12" i="2" s="1"/>
  <c r="G33" i="3"/>
  <c r="G34" i="3"/>
  <c r="G35" i="3"/>
  <c r="G78" i="3"/>
  <c r="G77" i="3" s="1"/>
  <c r="C19" i="2" s="1"/>
  <c r="G79" i="3"/>
  <c r="G80" i="3"/>
  <c r="G81" i="3"/>
  <c r="G83" i="3"/>
  <c r="G82" i="3"/>
  <c r="C20" i="2"/>
  <c r="G85" i="3"/>
  <c r="G88" i="3"/>
  <c r="G89" i="3"/>
  <c r="G90" i="3"/>
  <c r="G84" i="3" s="1"/>
  <c r="C21" i="2" s="1"/>
  <c r="G91" i="3"/>
  <c r="G92" i="3"/>
  <c r="G93" i="3"/>
  <c r="G94" i="3"/>
  <c r="G95" i="3"/>
  <c r="G8" i="4"/>
  <c r="C23" i="2" l="1"/>
  <c r="C25" i="2" s="1"/>
  <c r="E23" i="1" s="1"/>
  <c r="E29" i="1" s="1"/>
  <c r="R31" i="1" s="1"/>
  <c r="G108" i="3"/>
  <c r="P34" i="1" l="1"/>
  <c r="R34" i="1" s="1"/>
  <c r="R35" i="1"/>
</calcChain>
</file>

<file path=xl/sharedStrings.xml><?xml version="1.0" encoding="utf-8"?>
<sst xmlns="http://schemas.openxmlformats.org/spreadsheetml/2006/main" count="430" uniqueCount="281">
  <si>
    <t>KRYCÍ LIST ROZPOČTU</t>
  </si>
  <si>
    <t>Název stavby</t>
  </si>
  <si>
    <t>CPV</t>
  </si>
  <si>
    <t>Název objektu</t>
  </si>
  <si>
    <t>Místo</t>
  </si>
  <si>
    <t>Název části</t>
  </si>
  <si>
    <t>IČ</t>
  </si>
  <si>
    <t>DIČ</t>
  </si>
  <si>
    <t>Objednatel</t>
  </si>
  <si>
    <t>Projektant</t>
  </si>
  <si>
    <t>Lucida s.r.o., Marie Cibulkové 34/356, 140 00 Praha 4</t>
  </si>
  <si>
    <t>Zhotovitel</t>
  </si>
  <si>
    <t>dle výběrového řízení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</si>
  <si>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</si>
  <si>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</si>
  <si>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</si>
  <si>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</si>
  <si>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</si>
  <si>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</si>
  <si>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</si>
  <si>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</si>
  <si>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</si>
  <si>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</si>
  <si>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</si>
  <si>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</si>
  <si>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</si>
  <si>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</si>
  <si>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</si>
  <si>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</si>
  <si>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</si>
  <si>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celkem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</si>
  <si>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</si>
  <si>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</si>
  <si>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</si>
  <si>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</si>
  <si>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</si>
  <si>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</si>
  <si>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</si>
  <si>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</si>
  <si>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</si>
  <si>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</si>
  <si>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</si>
  <si>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</si>
  <si>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</si>
  <si>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</si>
  <si>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</si>
  <si>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</si>
  <si>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</si>
  <si>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</si>
  <si>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</si>
  <si>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</si>
  <si>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</si>
  <si>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</si>
  <si>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</si>
  <si>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</si>
  <si>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</si>
  <si>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</si>
  <si>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</si>
  <si>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</si>
  <si>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</si>
  <si>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</si>
  <si>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</si>
  <si>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</si>
  <si>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</si>
  <si>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</si>
  <si>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</si>
  <si>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</si>
  <si>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</si>
  <si>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</si>
  <si>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</si>
  <si>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</si>
  <si>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</si>
  <si>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</si>
  <si>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</si>
  <si>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</si>
  <si>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</si>
  <si>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</si>
  <si>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</si>
  <si>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</si>
  <si>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</si>
  <si>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</si>
  <si>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</si>
  <si>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Kód</t>
  </si>
  <si>
    <t>Popis</t>
  </si>
  <si>
    <t>Cena celkem</t>
  </si>
  <si>
    <t>Příprava území</t>
  </si>
  <si>
    <t>Odkopávky a prokopávky</t>
  </si>
  <si>
    <t>Přemístění výkopku</t>
  </si>
  <si>
    <t>Povrchové úpravy terénu</t>
  </si>
  <si>
    <t>5a</t>
  </si>
  <si>
    <t>5b</t>
  </si>
  <si>
    <t>5c</t>
  </si>
  <si>
    <t>5d</t>
  </si>
  <si>
    <t>Obruby ke komunikacím a chodníku</t>
  </si>
  <si>
    <t>Trubní vedení</t>
  </si>
  <si>
    <t>celkem BEZ DPH v Kč</t>
  </si>
  <si>
    <t>ZADÁNÍ S VÝKAZEM VÝMĚR</t>
  </si>
  <si>
    <t>P.Č.</t>
  </si>
  <si>
    <t>Kód položky</t>
  </si>
  <si>
    <t>MJ</t>
  </si>
  <si>
    <t>Množství celkem</t>
  </si>
  <si>
    <t>Jednotková cena zadání</t>
  </si>
  <si>
    <t>Celková cena zadání</t>
  </si>
  <si>
    <t>m2</t>
  </si>
  <si>
    <t xml:space="preserve"> m</t>
  </si>
  <si>
    <t>m</t>
  </si>
  <si>
    <t>m3</t>
  </si>
  <si>
    <t>t</t>
  </si>
  <si>
    <t>005724100</t>
  </si>
  <si>
    <t>kg</t>
  </si>
  <si>
    <t>573111111</t>
  </si>
  <si>
    <t>573231106</t>
  </si>
  <si>
    <t>Spojovací postřik ze silniční emulse množství 0,3 kg/m2</t>
  </si>
  <si>
    <t>919122111</t>
  </si>
  <si>
    <t xml:space="preserve">Těsnění spár zálivkou za tepla pro komůrky š 10 mm hl 20 mm </t>
  </si>
  <si>
    <t>Řezání spár pro vytvoření komůrky š 10 mm hl 20 mm v živičném krytu</t>
  </si>
  <si>
    <t>Příplatek za kombinaci dvou barev a tvarů tl 80 mm</t>
  </si>
  <si>
    <t>592450200</t>
  </si>
  <si>
    <t>Obruby ke komunikacím a chodníkům</t>
  </si>
  <si>
    <t>916131213</t>
  </si>
  <si>
    <t>Osazení silničního obrubníku stojatého s boční opěrou do lože z betonu prostého</t>
  </si>
  <si>
    <t>kus</t>
  </si>
  <si>
    <t>592170310</t>
  </si>
  <si>
    <t>Nakládání suti na dopravní prostředek pro vodorovnou dopravu</t>
  </si>
  <si>
    <t>997221551</t>
  </si>
  <si>
    <t>Vodorovná doprava suti ze sypkých materiálů do 1 km</t>
  </si>
  <si>
    <t>997221559</t>
  </si>
  <si>
    <t>997221561</t>
  </si>
  <si>
    <t>Vodorovná doprava suti z kusových materiálů do 1 km</t>
  </si>
  <si>
    <t>997221569</t>
  </si>
  <si>
    <t>Kč</t>
  </si>
  <si>
    <t>Montáž a demontáž dočasné dopravní značky kompletní DIO</t>
  </si>
  <si>
    <t>012103000</t>
  </si>
  <si>
    <t>012303000</t>
  </si>
  <si>
    <t>Geodetické práce po výstavbě -  zaměření skutečného provedení</t>
  </si>
  <si>
    <t>013254000</t>
  </si>
  <si>
    <t xml:space="preserve">Dokumentace skutečného provedení stavby </t>
  </si>
  <si>
    <t>027400001</t>
  </si>
  <si>
    <t>Vytyčení stávajích sítí</t>
  </si>
  <si>
    <t>030001000</t>
  </si>
  <si>
    <t>Zařízení staveniště  denní úklid stavby, zabezpečení výkopů</t>
  </si>
  <si>
    <t>040001000</t>
  </si>
  <si>
    <t>Inženýrská činnost  zajištění DIO a DIR vč rozhodnutí</t>
  </si>
  <si>
    <t>Ostatní a vedlejší rozpočtové náklady</t>
  </si>
  <si>
    <t>Objekt : OR a VRN</t>
  </si>
  <si>
    <t>ON a VRN z samostatného listu</t>
  </si>
  <si>
    <t>997-8</t>
  </si>
  <si>
    <t>Přesun hmot a suti</t>
  </si>
  <si>
    <t>Poplatek za uložení odpadů na recyklační skládce (skládkovné) z zeminy a kameniva zatříděného dle katalogu odpadů 17 05 04</t>
  </si>
  <si>
    <t>Poplatek za uložení odpadů na recyklační skládce (skládkovné) z asfaltu bez obsahu dehtu zatříděného dle katalogu odpadů 17 03 02</t>
  </si>
  <si>
    <t>Postřik infiltrační postřik s posypem z asfaltu množství 0,6 kg/m2</t>
  </si>
  <si>
    <t>Založení parkového trávníku výsevem v rovině a ve svahu do 1:5</t>
  </si>
  <si>
    <t>osivo směs travní parková</t>
  </si>
  <si>
    <t>Úprava pláně v hornině těžitelnosti 1, skupiny 1-3 se zhutněním</t>
  </si>
  <si>
    <t>Poplatek za uložení na recyklační skládce (skládkovné) zeminy a kameniva kód odpadu 17 05 04</t>
  </si>
  <si>
    <t>592452260</t>
  </si>
  <si>
    <t>obrubník betonový silniční 1000 x 150 x 250 mm</t>
  </si>
  <si>
    <t>45233100-0</t>
  </si>
  <si>
    <t>Podklad z ŠDA tl 200 mm po zhutnění</t>
  </si>
  <si>
    <t>564861111</t>
  </si>
  <si>
    <t>Osazení zahradního obrubníku stojatého s boční opěrou do lože z betonu prostého</t>
  </si>
  <si>
    <t>Výšková úprava uličního vstupu nebo vpusti do 200 mm zvýšením poklopu vpusti</t>
  </si>
  <si>
    <t>Objekt : rekapitulace stavebních objektů</t>
  </si>
  <si>
    <t>Odstranění povrchu živičného tl do 100mm strojně, plocha do 200m2</t>
  </si>
  <si>
    <t>Odstranění podkladu z kameniva drceného tl 300 mm strojně, plocha do 200m2</t>
  </si>
  <si>
    <t>Sejmutí ornice plochy do 100 m2 tl 200 mm strojně</t>
  </si>
  <si>
    <t>121151103R</t>
  </si>
  <si>
    <t>583312000</t>
  </si>
  <si>
    <t>šterkopísek netříděný zásypový materiál</t>
  </si>
  <si>
    <t>Uložení sypaniny z hornin soudržných do násypů zhutněných strojně</t>
  </si>
  <si>
    <t>rozprostření ornice tl 100 mm</t>
  </si>
  <si>
    <t xml:space="preserve">Geodetické práce před výstavbou </t>
  </si>
  <si>
    <t>31</t>
  </si>
  <si>
    <t>Cenová soustava  URS 2021/I</t>
  </si>
  <si>
    <t>596211214</t>
  </si>
  <si>
    <t>Řezání stávajícího živičného krytu tl do 10 cm</t>
  </si>
  <si>
    <t>Příplatek za dočasnou dopravní značku kompletní základní za první a ZKD den použití</t>
  </si>
  <si>
    <t>odečteno z programu AutoCAD stávající asfaltová komunikace</t>
  </si>
  <si>
    <t>Kladení zámkové dlažby tl 80 mm do drtě 40 mm, plocha do 50 m2</t>
  </si>
  <si>
    <t>5e</t>
  </si>
  <si>
    <t>dlažba zámková tvar obdelník 200 x 100 x 80 mm přírodní</t>
  </si>
  <si>
    <t>dlažba zámková tvar obdelník 200 x 100 x 80 mm pro nevidomé červená</t>
  </si>
  <si>
    <t>Objekt : SO 100 Komunikace a zpevněné plochy</t>
  </si>
  <si>
    <t>Datum: 15.3.2021</t>
  </si>
  <si>
    <t>SO 100</t>
  </si>
  <si>
    <t>SO 100 komunikace a zpevněné plochy</t>
  </si>
  <si>
    <t>Chuchelna</t>
  </si>
  <si>
    <t>Rozpočet části stavby</t>
  </si>
  <si>
    <t>PVK Projekt s.r.o., Hluboká 279, 511 01 Trutnov</t>
  </si>
  <si>
    <t>Generální projektant</t>
  </si>
  <si>
    <t xml:space="preserve">zpracoval ing. Lukáš Rácz a  ing.Josef Stanko </t>
  </si>
  <si>
    <t>Chuchelna- chodník podél silnice III/2923, část chodníku u křižovatky u č.p. 65</t>
  </si>
  <si>
    <t>Stavba : Chuchelna - chodník podél silnice III/2923, část chodníku u křižovatky u č.p.65</t>
  </si>
  <si>
    <t>Rekapitulace jednotlivých částí rozpočtu SO 100 Komunikace a zpevněné plochy</t>
  </si>
  <si>
    <t>36 x  tl 0,25  m = 9 m3</t>
  </si>
  <si>
    <t>116951201</t>
  </si>
  <si>
    <t xml:space="preserve">Úprava zemin vápnem nebo směsnými hydraulickými pojivy </t>
  </si>
  <si>
    <t>585301710</t>
  </si>
  <si>
    <t>vápno nehašené CL 90 -Q pro úpravu zemin bezprašné</t>
  </si>
  <si>
    <t>4% hmotnosti zeminy, tl 400 mm, plocha 202 m2</t>
  </si>
  <si>
    <t>80,8 x 0,05 x 1,9</t>
  </si>
  <si>
    <t xml:space="preserve">155,36 x 2 štěrkopísek nebo zemina vhodná k zhutnění v aktivní zóně </t>
  </si>
  <si>
    <t>Vykopávky v zemníku v hornině těžitelnosti I, skupiny 1-2, objem do 20 m3 strojně</t>
  </si>
  <si>
    <t>Vodorovné přemístění do 500 m výkopku/sypaniny/ z horniny těžitelnosti I, skupiny 1-3</t>
  </si>
  <si>
    <t>Nakládání výkopku z hornin těžitelnosti I, skupina 1-3 do 100m3</t>
  </si>
  <si>
    <t>uložení sypaniny do aktivní zóny</t>
  </si>
  <si>
    <t>převoz ornice po stavbě</t>
  </si>
  <si>
    <t>Vodorovné přemístění do 6000 m výkopku/sypaniny/ z horniny těžitelnosti I, skupiny 1-3</t>
  </si>
  <si>
    <t>Rozprostření a urovnání ornice v rovině nebo ve svahu sklonu do 1 : 5 při souvislé ploše do 100 m2, tl. vrsty do 250mm</t>
  </si>
  <si>
    <t>Vozovka z asfaltového betonu tl 450 mm oprava pro osazení nových obrub</t>
  </si>
  <si>
    <t>odečteno z programu AutoCAD oprava asfaltové vozovky</t>
  </si>
  <si>
    <t>567122114</t>
  </si>
  <si>
    <t>Podklad ze směsi stmelené cementem SC 0/32  C8/10 (KSC I)  tl 150 mm</t>
  </si>
  <si>
    <t>565145111</t>
  </si>
  <si>
    <t>Asfaltový beton ACP 16 (OKS) podkladní tl 60 mm z nemodifikovaného asfaltu, do 3 m</t>
  </si>
  <si>
    <t>577134111</t>
  </si>
  <si>
    <t>Asfaltový beton ACO 11 (ABS) tř.I, vrstva obrusná, 40 mm z nemodifikovaného asfaltu, do 3 m</t>
  </si>
  <si>
    <t>564851111</t>
  </si>
  <si>
    <t>Podklad z ŠDA tl 150 mm po zhutnění</t>
  </si>
  <si>
    <t>591241111R</t>
  </si>
  <si>
    <t>583810070</t>
  </si>
  <si>
    <t>kostka dlažební drobná žula  8/10  cm</t>
  </si>
  <si>
    <t>odečteno z programu AutoCAD chodníkový přejezd</t>
  </si>
  <si>
    <t>Podklad z ŠD tl 150 mm po zhutnění</t>
  </si>
  <si>
    <t>592450180</t>
  </si>
  <si>
    <t>dlažba zámková tvar obdelník 20 x 10 x 6 cm přírodní</t>
  </si>
  <si>
    <t>Chodníkový přejezd z betonové dlažby  tl 420 mm</t>
  </si>
  <si>
    <t>Chodník z betonové dlažby tl 240 mm</t>
  </si>
  <si>
    <t>Chodníkový přejezd z betonové dlažby tl 420 mm</t>
  </si>
  <si>
    <t>Kladení zámkové dlažby tl 60 mm do drtě 30 mm, plocha do 100 m2</t>
  </si>
  <si>
    <t>596211111R</t>
  </si>
  <si>
    <t>596211114</t>
  </si>
  <si>
    <t>Příplatek za kombinaci dvou barev a tvarů tl 60 mm</t>
  </si>
  <si>
    <t>dlažba zámková tvar obdelník 200 x 100 x 60 mm pro nevidomé červená</t>
  </si>
  <si>
    <t>592450060</t>
  </si>
  <si>
    <t>Kamenná dlažba vjezdu tl 440 mm</t>
  </si>
  <si>
    <t>odečteno z programu AutoCAD vjezd z kamenné dlažby</t>
  </si>
  <si>
    <t xml:space="preserve">Kladení dlažby z kostek drobných z kamene na MC 40 mm </t>
  </si>
  <si>
    <t>Kamenná dlažba srpovité krajnice tl 440 mm</t>
  </si>
  <si>
    <t>Kladení dlažby z kostek drobných z kamene na MC 40 mm příplatek za kladení do vějíře</t>
  </si>
  <si>
    <t>591240100R</t>
  </si>
  <si>
    <t>odečteno z programu AutoCAD krajnice z kamenné dlažby</t>
  </si>
  <si>
    <t>5f</t>
  </si>
  <si>
    <t>Podklad z ŠDA tl 300 mm po zhutnění</t>
  </si>
  <si>
    <t>odečteno z programu AutoCAD oprava vjezdu</t>
  </si>
  <si>
    <t>564871116</t>
  </si>
  <si>
    <t>Vyspravení vjezdu štěrkodrtí tl 300 mm</t>
  </si>
  <si>
    <t>5g</t>
  </si>
  <si>
    <t>obrubník betonový zahradní 1000 x 50 x 150 mm</t>
  </si>
  <si>
    <t>592170020R</t>
  </si>
  <si>
    <t>/151 x 0,1 x 2,4/  = 36,24 t  asfalty</t>
  </si>
  <si>
    <t>Příplatek ZKD 1 km u vodorovné dopravy sypkých materiálů, 5x</t>
  </si>
  <si>
    <t>/151 x 0,3 x 2/  = 90,6 t kamenivo</t>
  </si>
  <si>
    <t>Příplatek ZKD 1 km u vodorovné dopravy suti z kusových materálů, 5x</t>
  </si>
  <si>
    <t xml:space="preserve">Přesun hmot pro pozemní komunikace s krytem z kamene, monolitickým betonovým nebo živičným  </t>
  </si>
  <si>
    <t xml:space="preserve">Přesun hmot pro pozemní komunikace s krytem dlážděným </t>
  </si>
  <si>
    <t>M 22</t>
  </si>
  <si>
    <t>Montáže sdělovacích kabelů ochrana</t>
  </si>
  <si>
    <t xml:space="preserve"> </t>
  </si>
  <si>
    <t>220182072</t>
  </si>
  <si>
    <t>Přenesení kabelu do hmotnosti 3,5 kg/m přes překážky do vzdálenosti do 10 m</t>
  </si>
  <si>
    <t>trubka elektroinstalační dělená (chránička) D 100/110 mm HDPE</t>
  </si>
  <si>
    <t>460161172</t>
  </si>
  <si>
    <t>Hloubení kabelových rýh ručně š 35 cm, hl 80 cm, v hornině tř 1 skupiny 3</t>
  </si>
  <si>
    <t>460661213</t>
  </si>
  <si>
    <t>Lože kabelů z písku nad kabely nn zakryté cihlami š lože do 45  cm</t>
  </si>
  <si>
    <t>460671113</t>
  </si>
  <si>
    <t>Výstražná folie pro krytí kabelů šířky 34 cm</t>
  </si>
  <si>
    <t>460791114</t>
  </si>
  <si>
    <t>Montáž trubek plastových tuhých D do 110 mm ulořených do rýhy</t>
  </si>
  <si>
    <t>460431182</t>
  </si>
  <si>
    <t>Zásyp rýh ručně se zhutněním šířky 35 cm, hloubky 80 cm, z horniny třídy I, skupiny 3</t>
  </si>
  <si>
    <t>460341113</t>
  </si>
  <si>
    <t>Vodorovné přemístění horniny jakékoliv třídy dopravními prostředky při elektromontážích do 1000m</t>
  </si>
  <si>
    <t>460341121</t>
  </si>
  <si>
    <t>Příplatek za vodorovné přemístění horniny jakékoliv třídy dopravními prostředky při elketromontážích ZKD km 5x</t>
  </si>
  <si>
    <t>Zemní práce při elektromontážích</t>
  </si>
  <si>
    <t>M 46</t>
  </si>
  <si>
    <t>8ks  1 etapa  DIO předpoklad</t>
  </si>
  <si>
    <t>8 x 30 dní</t>
  </si>
  <si>
    <t>Obec Chuchelna, Chuchelna 296, 513 01 Semily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</si>
</sst>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###0;\-###0"/>
    <numFmt numFmtId="166" formatCode="0.00%;\-0.00%"/>
    <numFmt numFmtId="167" formatCode="###0.0;\-###0.0"/>
    <numFmt numFmtId="168" formatCode="#,##0.00&quot; Kč&quot;"/>
    <numFmt numFmtId="169" formatCode="#,##0.000;\-#,##0.000"/>
  </numFmts>
  <fonts count="35" x14ac:knownFonts="1">
    <font>
      <sz val="8"/>
      <name val="MS Sans Serif"/>
      <family val="2"/>
      <charset val="1"/>
    </font>
    <font>
      <sz val="8"/>
      <name val="Trebuchet MS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MS Sans Serif"/>
      <family val="2"/>
      <charset val="1"/>
    </font>
    <font>
      <sz val="9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63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3"/>
      <name val="Arial CE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12"/>
      <name val="Arial CE"/>
      <family val="2"/>
      <charset val="238"/>
    </font>
    <font>
      <i/>
      <sz val="10"/>
      <color indexed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Arial CE"/>
      <charset val="238"/>
    </font>
    <font>
      <sz val="10"/>
      <color indexed="12"/>
      <name val="Arial CE"/>
      <family val="2"/>
      <charset val="238"/>
    </font>
    <font>
      <sz val="8"/>
      <name val="MS Sans Serif"/>
      <family val="2"/>
      <charset val="238"/>
    </font>
    <font>
      <b/>
      <sz val="10"/>
      <color indexed="10"/>
      <name val="Arial"/>
      <family val="2"/>
      <charset val="238"/>
    </font>
    <font>
      <i/>
      <sz val="10"/>
      <color rgb="FF0000FF"/>
      <name val="Arial CE"/>
      <charset val="238"/>
    </font>
    <font>
      <i/>
      <sz val="10"/>
      <color rgb="FF0000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9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top" wrapText="1"/>
      <protection locked="0"/>
    </xf>
    <xf numFmtId="0" fontId="1" fillId="0" borderId="0"/>
    <xf numFmtId="0" fontId="2" fillId="0" borderId="0">
      <alignment vertical="top" wrapText="1"/>
      <protection locked="0"/>
    </xf>
  </cellStyleXfs>
  <cellXfs count="528">
    <xf numFmtId="0" fontId="0" fillId="0" borderId="0" xfId="0">
      <alignment vertical="top" wrapText="1"/>
      <protection locked="0"/>
    </xf>
    <xf numFmtId="0" fontId="0" fillId="0" borderId="0" xfId="0" applyAlignment="1">
      <alignment vertical="top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165" fontId="2" fillId="0" borderId="23" xfId="0" applyNumberFormat="1" applyFont="1" applyBorder="1" applyAlignment="1" applyProtection="1">
      <alignment horizontal="right" vertical="center"/>
    </xf>
    <xf numFmtId="165" fontId="2" fillId="0" borderId="24" xfId="0" applyNumberFormat="1" applyFont="1" applyBorder="1" applyAlignment="1" applyProtection="1">
      <alignment horizontal="right" vertical="center"/>
    </xf>
    <xf numFmtId="37" fontId="10" fillId="0" borderId="25" xfId="0" applyNumberFormat="1" applyFont="1" applyBorder="1" applyAlignment="1" applyProtection="1">
      <alignment horizontal="right" vertical="center"/>
    </xf>
    <xf numFmtId="39" fontId="10" fillId="0" borderId="26" xfId="0" applyNumberFormat="1" applyFont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right" vertical="center"/>
    </xf>
    <xf numFmtId="165" fontId="10" fillId="0" borderId="24" xfId="0" applyNumberFormat="1" applyFont="1" applyBorder="1" applyAlignment="1" applyProtection="1">
      <alignment horizontal="right" vertical="center"/>
    </xf>
    <xf numFmtId="37" fontId="10" fillId="0" borderId="7" xfId="0" applyNumberFormat="1" applyFont="1" applyBorder="1" applyAlignment="1" applyProtection="1">
      <alignment horizontal="right" vertical="center"/>
    </xf>
    <xf numFmtId="39" fontId="10" fillId="0" borderId="27" xfId="0" applyNumberFormat="1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39" fontId="10" fillId="0" borderId="31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39" fontId="2" fillId="0" borderId="31" xfId="0" applyNumberFormat="1" applyFont="1" applyBorder="1" applyAlignment="1" applyProtection="1">
      <alignment horizontal="right" vertical="center"/>
    </xf>
    <xf numFmtId="165" fontId="2" fillId="0" borderId="36" xfId="0" applyNumberFormat="1" applyFont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166" fontId="6" fillId="0" borderId="33" xfId="0" applyNumberFormat="1" applyFont="1" applyBorder="1" applyAlignment="1" applyProtection="1">
      <alignment horizontal="right" vertical="center"/>
    </xf>
    <xf numFmtId="39" fontId="10" fillId="0" borderId="37" xfId="0" applyNumberFormat="1" applyFont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37" fontId="2" fillId="0" borderId="31" xfId="0" applyNumberFormat="1" applyFont="1" applyBorder="1" applyAlignment="1" applyProtection="1">
      <alignment horizontal="right" vertical="center"/>
    </xf>
    <xf numFmtId="0" fontId="12" fillId="0" borderId="31" xfId="0" applyFont="1" applyBorder="1" applyAlignment="1" applyProtection="1">
      <alignment horizontal="left" vertical="center"/>
    </xf>
    <xf numFmtId="39" fontId="10" fillId="0" borderId="31" xfId="0" applyNumberFormat="1" applyFont="1" applyBorder="1" applyAlignment="1">
      <alignment horizontal="right"/>
      <protection locked="0"/>
    </xf>
    <xf numFmtId="0" fontId="4" fillId="0" borderId="39" xfId="0" applyFont="1" applyBorder="1" applyAlignment="1" applyProtection="1">
      <alignment horizontal="left" vertical="center"/>
    </xf>
    <xf numFmtId="37" fontId="2" fillId="0" borderId="40" xfId="0" applyNumberFormat="1" applyFont="1" applyBorder="1" applyAlignment="1" applyProtection="1">
      <alignment horizontal="right" vertical="center"/>
    </xf>
    <xf numFmtId="165" fontId="2" fillId="0" borderId="41" xfId="0" applyNumberFormat="1" applyFont="1" applyBorder="1" applyAlignment="1" applyProtection="1">
      <alignment horizontal="right" vertical="center"/>
    </xf>
    <xf numFmtId="39" fontId="10" fillId="0" borderId="42" xfId="0" applyNumberFormat="1" applyFont="1" applyBorder="1" applyAlignment="1" applyProtection="1">
      <alignment horizontal="right"/>
    </xf>
    <xf numFmtId="0" fontId="4" fillId="0" borderId="4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39" fontId="10" fillId="0" borderId="44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center" vertical="center"/>
    </xf>
    <xf numFmtId="39" fontId="10" fillId="0" borderId="16" xfId="0" applyNumberFormat="1" applyFont="1" applyBorder="1" applyAlignment="1" applyProtection="1">
      <alignment horizontal="right" vertical="center"/>
    </xf>
    <xf numFmtId="165" fontId="10" fillId="0" borderId="7" xfId="0" applyNumberFormat="1" applyFont="1" applyBorder="1" applyAlignment="1" applyProtection="1">
      <alignment horizontal="right" vertical="center"/>
    </xf>
    <xf numFmtId="39" fontId="10" fillId="0" borderId="47" xfId="0" applyNumberFormat="1" applyFont="1" applyBorder="1" applyAlignment="1" applyProtection="1">
      <alignment horizontal="right" vertical="center"/>
    </xf>
    <xf numFmtId="0" fontId="4" fillId="0" borderId="48" xfId="0" applyFont="1" applyBorder="1" applyAlignment="1" applyProtection="1">
      <alignment horizontal="left" vertical="top"/>
    </xf>
    <xf numFmtId="0" fontId="12" fillId="0" borderId="49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39" fontId="13" fillId="0" borderId="22" xfId="0" applyNumberFormat="1" applyFont="1" applyBorder="1" applyAlignment="1" applyProtection="1">
      <alignment horizontal="right" vertical="center"/>
    </xf>
    <xf numFmtId="0" fontId="4" fillId="0" borderId="51" xfId="0" applyFont="1" applyBorder="1" applyAlignment="1" applyProtection="1">
      <alignment horizontal="left" vertical="top"/>
    </xf>
    <xf numFmtId="0" fontId="5" fillId="0" borderId="4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0" fillId="0" borderId="4" xfId="0" applyFont="1" applyBorder="1" applyAlignment="1">
      <alignment horizontal="left" vertical="top"/>
      <protection locked="0"/>
    </xf>
    <xf numFmtId="0" fontId="0" fillId="0" borderId="0" xfId="0" applyFont="1" applyBorder="1" applyAlignment="1">
      <alignment horizontal="left" vertical="top"/>
      <protection locked="0"/>
    </xf>
    <xf numFmtId="0" fontId="0" fillId="0" borderId="51" xfId="0" applyFont="1" applyBorder="1" applyAlignment="1">
      <alignment horizontal="left" vertical="top"/>
      <protection locked="0"/>
    </xf>
    <xf numFmtId="0" fontId="6" fillId="0" borderId="52" xfId="0" applyFont="1" applyBorder="1" applyAlignment="1">
      <alignment horizontal="left" vertical="center"/>
      <protection locked="0"/>
    </xf>
    <xf numFmtId="2" fontId="6" fillId="0" borderId="53" xfId="0" applyNumberFormat="1" applyFont="1" applyBorder="1" applyAlignment="1">
      <alignment horizontal="center" vertical="center"/>
      <protection locked="0"/>
    </xf>
    <xf numFmtId="167" fontId="6" fillId="0" borderId="53" xfId="0" applyNumberFormat="1" applyFont="1" applyBorder="1" applyAlignment="1">
      <alignment horizontal="right" vertical="center"/>
      <protection locked="0"/>
    </xf>
    <xf numFmtId="39" fontId="6" fillId="0" borderId="54" xfId="0" applyNumberFormat="1" applyFont="1" applyBorder="1" applyAlignment="1">
      <alignment horizontal="right" vertical="center"/>
      <protection locked="0"/>
    </xf>
    <xf numFmtId="0" fontId="6" fillId="0" borderId="55" xfId="0" applyFont="1" applyBorder="1" applyAlignment="1">
      <alignment horizontal="left" vertical="center"/>
      <protection locked="0"/>
    </xf>
    <xf numFmtId="2" fontId="6" fillId="0" borderId="50" xfId="0" applyNumberFormat="1" applyFont="1" applyBorder="1" applyAlignment="1">
      <alignment horizontal="center" vertical="center"/>
      <protection locked="0"/>
    </xf>
    <xf numFmtId="167" fontId="6" fillId="0" borderId="50" xfId="0" applyNumberFormat="1" applyFont="1" applyBorder="1" applyAlignment="1">
      <alignment horizontal="right" vertical="center"/>
      <protection locked="0"/>
    </xf>
    <xf numFmtId="39" fontId="6" fillId="0" borderId="56" xfId="0" applyNumberFormat="1" applyFont="1" applyBorder="1" applyAlignment="1">
      <alignment horizontal="right" vertical="center"/>
      <protection locked="0"/>
    </xf>
    <xf numFmtId="0" fontId="0" fillId="0" borderId="57" xfId="0" applyFont="1" applyBorder="1" applyAlignment="1">
      <alignment horizontal="left" vertical="top"/>
      <protection locked="0"/>
    </xf>
    <xf numFmtId="0" fontId="13" fillId="0" borderId="24" xfId="0" applyFont="1" applyBorder="1" applyAlignment="1">
      <alignment horizontal="left" vertical="center"/>
      <protection locked="0"/>
    </xf>
    <xf numFmtId="2" fontId="6" fillId="0" borderId="24" xfId="0" applyNumberFormat="1" applyFont="1" applyBorder="1" applyAlignment="1">
      <alignment horizontal="right" vertical="center"/>
      <protection locked="0"/>
    </xf>
    <xf numFmtId="167" fontId="6" fillId="0" borderId="24" xfId="0" applyNumberFormat="1" applyFont="1" applyBorder="1" applyAlignment="1">
      <alignment horizontal="right" vertical="center"/>
      <protection locked="0"/>
    </xf>
    <xf numFmtId="2" fontId="6" fillId="0" borderId="24" xfId="0" applyNumberFormat="1" applyFont="1" applyBorder="1" applyAlignment="1">
      <alignment horizontal="left" vertical="center"/>
      <protection locked="0"/>
    </xf>
    <xf numFmtId="39" fontId="13" fillId="0" borderId="27" xfId="0" applyNumberFormat="1" applyFont="1" applyBorder="1" applyAlignment="1">
      <alignment horizontal="right" vertical="center"/>
      <protection locked="0"/>
    </xf>
    <xf numFmtId="0" fontId="11" fillId="0" borderId="29" xfId="0" applyFont="1" applyBorder="1" applyAlignment="1">
      <alignment horizontal="left" vertical="center"/>
      <protection locked="0"/>
    </xf>
    <xf numFmtId="0" fontId="4" fillId="0" borderId="19" xfId="0" applyFont="1" applyBorder="1" applyAlignment="1">
      <alignment horizontal="left" vertical="top"/>
      <protection locked="0"/>
    </xf>
    <xf numFmtId="0" fontId="9" fillId="0" borderId="21" xfId="0" applyFont="1" applyBorder="1" applyAlignment="1">
      <alignment horizontal="left" vertical="center"/>
      <protection locked="0"/>
    </xf>
    <xf numFmtId="167" fontId="4" fillId="0" borderId="19" xfId="0" applyNumberFormat="1" applyFont="1" applyBorder="1" applyAlignment="1">
      <alignment horizontal="right" vertical="center"/>
      <protection locked="0"/>
    </xf>
    <xf numFmtId="0" fontId="4" fillId="0" borderId="22" xfId="0" applyFont="1" applyBorder="1" applyAlignment="1">
      <alignment horizontal="left" vertical="top"/>
      <protection locked="0"/>
    </xf>
    <xf numFmtId="0" fontId="4" fillId="0" borderId="51" xfId="0" applyFont="1" applyBorder="1" applyAlignment="1">
      <alignment horizontal="left" vertical="top"/>
      <protection locked="0"/>
    </xf>
    <xf numFmtId="0" fontId="4" fillId="0" borderId="55" xfId="0" applyFont="1" applyBorder="1" applyAlignment="1">
      <alignment horizontal="left"/>
      <protection locked="0"/>
    </xf>
    <xf numFmtId="0" fontId="4" fillId="0" borderId="50" xfId="0" applyFont="1" applyBorder="1" applyAlignment="1">
      <alignment horizontal="left" vertical="top"/>
      <protection locked="0"/>
    </xf>
    <xf numFmtId="39" fontId="2" fillId="0" borderId="58" xfId="0" applyNumberFormat="1" applyFont="1" applyBorder="1" applyAlignment="1">
      <alignment horizontal="right" vertical="center"/>
      <protection locked="0"/>
    </xf>
    <xf numFmtId="0" fontId="0" fillId="0" borderId="12" xfId="0" applyFont="1" applyBorder="1" applyAlignment="1">
      <alignment horizontal="left" vertical="top"/>
      <protection locked="0"/>
    </xf>
    <xf numFmtId="0" fontId="0" fillId="0" borderId="59" xfId="0" applyFont="1" applyBorder="1" applyAlignment="1">
      <alignment horizontal="left" vertical="top"/>
      <protection locked="0"/>
    </xf>
    <xf numFmtId="0" fontId="4" fillId="0" borderId="60" xfId="0" applyFont="1" applyBorder="1" applyAlignment="1">
      <alignment horizontal="left" vertical="top"/>
      <protection locked="0"/>
    </xf>
    <xf numFmtId="0" fontId="4" fillId="0" borderId="61" xfId="0" applyFont="1" applyBorder="1" applyAlignment="1">
      <alignment horizontal="left"/>
      <protection locked="0"/>
    </xf>
    <xf numFmtId="0" fontId="4" fillId="0" borderId="59" xfId="0" applyFont="1" applyBorder="1" applyAlignment="1">
      <alignment horizontal="left" vertical="top"/>
      <protection locked="0"/>
    </xf>
    <xf numFmtId="39" fontId="2" fillId="0" borderId="62" xfId="0" applyNumberFormat="1" applyFont="1" applyBorder="1" applyAlignment="1">
      <alignment horizontal="right" vertical="center"/>
      <protection locked="0"/>
    </xf>
    <xf numFmtId="0" fontId="14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16" fillId="2" borderId="0" xfId="0" applyFont="1" applyFill="1" applyAlignment="1" applyProtection="1">
      <alignment horizontal="left"/>
    </xf>
    <xf numFmtId="0" fontId="17" fillId="2" borderId="0" xfId="0" applyFont="1" applyFill="1" applyAlignment="1">
      <alignment horizontal="left"/>
      <protection locked="0"/>
    </xf>
    <xf numFmtId="0" fontId="18" fillId="2" borderId="0" xfId="0" applyFont="1" applyFill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wrapText="1"/>
      <protection locked="0"/>
    </xf>
    <xf numFmtId="0" fontId="19" fillId="0" borderId="0" xfId="0" applyFont="1" applyBorder="1" applyAlignment="1">
      <alignment horizontal="left" vertical="center" wrapText="1"/>
      <protection locked="0"/>
    </xf>
    <xf numFmtId="0" fontId="20" fillId="4" borderId="0" xfId="0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wrapText="1"/>
    </xf>
    <xf numFmtId="168" fontId="2" fillId="4" borderId="0" xfId="0" applyNumberFormat="1" applyFont="1" applyFill="1" applyBorder="1" applyAlignment="1" applyProtection="1">
      <alignment wrapText="1"/>
    </xf>
    <xf numFmtId="0" fontId="10" fillId="0" borderId="0" xfId="0" applyFont="1" applyBorder="1" applyAlignment="1">
      <alignment horizontal="left" wrapText="1"/>
      <protection locked="0"/>
    </xf>
    <xf numFmtId="0" fontId="21" fillId="4" borderId="0" xfId="0" applyNumberFormat="1" applyFont="1" applyFill="1" applyBorder="1" applyAlignment="1" applyProtection="1">
      <alignment horizontal="left"/>
    </xf>
    <xf numFmtId="49" fontId="21" fillId="4" borderId="0" xfId="0" applyNumberFormat="1" applyFont="1" applyFill="1" applyBorder="1" applyAlignment="1" applyProtection="1">
      <alignment horizontal="left" wrapText="1"/>
    </xf>
    <xf numFmtId="0" fontId="21" fillId="4" borderId="0" xfId="0" applyNumberFormat="1" applyFont="1" applyFill="1" applyBorder="1" applyAlignment="1" applyProtection="1"/>
    <xf numFmtId="49" fontId="21" fillId="4" borderId="0" xfId="0" applyNumberFormat="1" applyFont="1" applyFill="1" applyBorder="1" applyAlignment="1" applyProtection="1">
      <alignment wrapText="1"/>
    </xf>
    <xf numFmtId="49" fontId="21" fillId="4" borderId="0" xfId="0" applyNumberFormat="1" applyFont="1" applyFill="1" applyBorder="1" applyAlignment="1" applyProtection="1">
      <alignment horizontal="left"/>
    </xf>
    <xf numFmtId="0" fontId="10" fillId="0" borderId="59" xfId="0" applyFont="1" applyBorder="1" applyAlignment="1">
      <alignment horizontal="left" wrapText="1"/>
      <protection locked="0"/>
    </xf>
    <xf numFmtId="168" fontId="2" fillId="4" borderId="59" xfId="0" applyNumberFormat="1" applyFont="1" applyFill="1" applyBorder="1" applyAlignment="1">
      <protection locked="0"/>
    </xf>
    <xf numFmtId="0" fontId="13" fillId="4" borderId="0" xfId="0" applyFont="1" applyFill="1" applyAlignment="1">
      <alignment horizontal="left" wrapText="1"/>
      <protection locked="0"/>
    </xf>
    <xf numFmtId="168" fontId="13" fillId="4" borderId="0" xfId="0" applyNumberFormat="1" applyFont="1" applyFill="1" applyAlignment="1">
      <alignment horizontal="right"/>
      <protection locked="0"/>
    </xf>
    <xf numFmtId="0" fontId="16" fillId="4" borderId="0" xfId="0" applyFont="1" applyFill="1" applyAlignment="1">
      <alignment horizontal="left" wrapText="1"/>
      <protection locked="0"/>
    </xf>
    <xf numFmtId="168" fontId="16" fillId="4" borderId="0" xfId="0" applyNumberFormat="1" applyFont="1" applyFill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9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6" fillId="2" borderId="0" xfId="0" applyFont="1" applyFill="1" applyAlignment="1" applyProtection="1">
      <alignment horizontal="left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  <protection locked="0"/>
    </xf>
    <xf numFmtId="37" fontId="22" fillId="0" borderId="0" xfId="0" applyNumberFormat="1" applyFont="1" applyBorder="1" applyAlignment="1">
      <protection locked="0"/>
    </xf>
    <xf numFmtId="49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39" fontId="13" fillId="0" borderId="0" xfId="0" applyNumberFormat="1" applyFont="1" applyBorder="1" applyAlignment="1">
      <protection locked="0"/>
    </xf>
    <xf numFmtId="37" fontId="24" fillId="4" borderId="63" xfId="0" applyNumberFormat="1" applyFont="1" applyFill="1" applyBorder="1" applyAlignment="1">
      <alignment horizontal="left"/>
      <protection locked="0"/>
    </xf>
    <xf numFmtId="49" fontId="21" fillId="4" borderId="64" xfId="0" applyNumberFormat="1" applyFont="1" applyFill="1" applyBorder="1" applyAlignment="1" applyProtection="1">
      <alignment wrapText="1"/>
    </xf>
    <xf numFmtId="49" fontId="21" fillId="0" borderId="64" xfId="0" applyNumberFormat="1" applyFont="1" applyFill="1" applyBorder="1" applyAlignment="1" applyProtection="1">
      <alignment horizontal="center"/>
    </xf>
    <xf numFmtId="4" fontId="21" fillId="0" borderId="64" xfId="0" applyNumberFormat="1" applyFont="1" applyFill="1" applyBorder="1" applyAlignment="1" applyProtection="1">
      <alignment horizontal="right"/>
    </xf>
    <xf numFmtId="37" fontId="24" fillId="4" borderId="65" xfId="0" applyNumberFormat="1" applyFont="1" applyFill="1" applyBorder="1" applyAlignment="1">
      <alignment horizontal="left"/>
      <protection locked="0"/>
    </xf>
    <xf numFmtId="0" fontId="2" fillId="4" borderId="39" xfId="0" applyFont="1" applyFill="1" applyBorder="1" applyAlignment="1" applyProtection="1">
      <alignment horizontal="left"/>
    </xf>
    <xf numFmtId="0" fontId="2" fillId="4" borderId="39" xfId="0" applyFont="1" applyFill="1" applyBorder="1" applyAlignment="1">
      <alignment horizontal="left" wrapText="1"/>
      <protection locked="0"/>
    </xf>
    <xf numFmtId="49" fontId="21" fillId="0" borderId="39" xfId="0" applyNumberFormat="1" applyFont="1" applyFill="1" applyBorder="1" applyAlignment="1" applyProtection="1">
      <alignment horizontal="center"/>
    </xf>
    <xf numFmtId="39" fontId="21" fillId="0" borderId="39" xfId="0" applyNumberFormat="1" applyFont="1" applyFill="1" applyBorder="1" applyAlignment="1" applyProtection="1">
      <alignment horizontal="right"/>
    </xf>
    <xf numFmtId="4" fontId="21" fillId="0" borderId="39" xfId="0" applyNumberFormat="1" applyFont="1" applyFill="1" applyBorder="1" applyAlignment="1" applyProtection="1">
      <alignment horizontal="right"/>
    </xf>
    <xf numFmtId="39" fontId="21" fillId="0" borderId="42" xfId="0" applyNumberFormat="1" applyFont="1" applyFill="1" applyBorder="1" applyAlignment="1" applyProtection="1"/>
    <xf numFmtId="49" fontId="21" fillId="4" borderId="39" xfId="0" applyNumberFormat="1" applyFont="1" applyFill="1" applyBorder="1" applyAlignment="1" applyProtection="1">
      <alignment wrapText="1"/>
    </xf>
    <xf numFmtId="37" fontId="25" fillId="4" borderId="65" xfId="0" applyNumberFormat="1" applyFont="1" applyFill="1" applyBorder="1" applyAlignment="1">
      <alignment horizontal="left"/>
      <protection locked="0"/>
    </xf>
    <xf numFmtId="0" fontId="2" fillId="0" borderId="39" xfId="0" applyFont="1" applyBorder="1" applyAlignment="1" applyProtection="1">
      <alignment horizontal="left"/>
    </xf>
    <xf numFmtId="0" fontId="2" fillId="0" borderId="39" xfId="0" applyFont="1" applyBorder="1" applyAlignment="1" applyProtection="1">
      <alignment horizontal="left" wrapText="1"/>
    </xf>
    <xf numFmtId="39" fontId="21" fillId="4" borderId="39" xfId="0" applyNumberFormat="1" applyFont="1" applyFill="1" applyBorder="1" applyAlignment="1" applyProtection="1">
      <alignment horizontal="right"/>
    </xf>
    <xf numFmtId="49" fontId="21" fillId="4" borderId="39" xfId="0" applyNumberFormat="1" applyFont="1" applyFill="1" applyBorder="1" applyAlignment="1" applyProtection="1">
      <alignment horizontal="center"/>
    </xf>
    <xf numFmtId="4" fontId="21" fillId="4" borderId="39" xfId="0" applyNumberFormat="1" applyFont="1" applyFill="1" applyBorder="1" applyAlignment="1" applyProtection="1"/>
    <xf numFmtId="39" fontId="2" fillId="0" borderId="42" xfId="0" applyNumberFormat="1" applyFont="1" applyBorder="1" applyAlignment="1">
      <protection locked="0"/>
    </xf>
    <xf numFmtId="49" fontId="2" fillId="0" borderId="39" xfId="0" applyNumberFormat="1" applyFont="1" applyFill="1" applyBorder="1" applyAlignment="1">
      <alignment horizontal="left" wrapText="1"/>
      <protection locked="0"/>
    </xf>
    <xf numFmtId="0" fontId="2" fillId="0" borderId="39" xfId="0" applyFont="1" applyFill="1" applyBorder="1" applyAlignment="1">
      <alignment horizontal="left" wrapText="1"/>
      <protection locked="0"/>
    </xf>
    <xf numFmtId="0" fontId="2" fillId="0" borderId="39" xfId="0" applyFont="1" applyBorder="1" applyAlignment="1">
      <alignment horizontal="center" wrapText="1"/>
      <protection locked="0"/>
    </xf>
    <xf numFmtId="0" fontId="2" fillId="0" borderId="66" xfId="0" applyFont="1" applyBorder="1" applyAlignment="1">
      <alignment horizontal="center" wrapText="1"/>
      <protection locked="0"/>
    </xf>
    <xf numFmtId="37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wrapText="1"/>
      <protection locked="0"/>
    </xf>
    <xf numFmtId="0" fontId="13" fillId="0" borderId="0" xfId="0" applyFont="1" applyAlignment="1">
      <alignment horizontal="center" wrapText="1"/>
      <protection locked="0"/>
    </xf>
    <xf numFmtId="169" fontId="13" fillId="0" borderId="0" xfId="0" applyNumberFormat="1" applyFont="1" applyAlignment="1">
      <alignment horizontal="right"/>
      <protection locked="0"/>
    </xf>
    <xf numFmtId="39" fontId="13" fillId="0" borderId="0" xfId="0" applyNumberFormat="1" applyFont="1" applyAlignment="1">
      <alignment horizontal="right"/>
      <protection locked="0"/>
    </xf>
    <xf numFmtId="39" fontId="13" fillId="0" borderId="0" xfId="0" applyNumberFormat="1" applyFont="1" applyBorder="1" applyAlignment="1">
      <alignment horizontal="right"/>
      <protection locked="0"/>
    </xf>
    <xf numFmtId="37" fontId="10" fillId="4" borderId="63" xfId="0" applyNumberFormat="1" applyFont="1" applyFill="1" applyBorder="1" applyAlignment="1">
      <alignment horizontal="left"/>
      <protection locked="0"/>
    </xf>
    <xf numFmtId="49" fontId="2" fillId="0" borderId="64" xfId="0" applyNumberFormat="1" applyFont="1" applyBorder="1" applyAlignment="1">
      <alignment horizontal="left" wrapText="1"/>
      <protection locked="0"/>
    </xf>
    <xf numFmtId="0" fontId="2" fillId="0" borderId="64" xfId="0" applyFont="1" applyBorder="1" applyAlignment="1">
      <alignment horizontal="left" wrapText="1"/>
      <protection locked="0"/>
    </xf>
    <xf numFmtId="0" fontId="2" fillId="0" borderId="64" xfId="0" applyFont="1" applyBorder="1" applyAlignment="1">
      <alignment horizontal="center" wrapText="1"/>
      <protection locked="0"/>
    </xf>
    <xf numFmtId="39" fontId="2" fillId="0" borderId="64" xfId="0" applyNumberFormat="1" applyFont="1" applyBorder="1" applyAlignment="1">
      <alignment horizontal="right"/>
      <protection locked="0"/>
    </xf>
    <xf numFmtId="4" fontId="21" fillId="4" borderId="64" xfId="0" applyNumberFormat="1" applyFont="1" applyFill="1" applyBorder="1" applyAlignment="1" applyProtection="1"/>
    <xf numFmtId="37" fontId="10" fillId="4" borderId="65" xfId="0" applyNumberFormat="1" applyFont="1" applyFill="1" applyBorder="1" applyAlignment="1">
      <alignment horizontal="left"/>
      <protection locked="0"/>
    </xf>
    <xf numFmtId="49" fontId="2" fillId="0" borderId="39" xfId="0" applyNumberFormat="1" applyFont="1" applyBorder="1" applyAlignment="1">
      <alignment horizontal="left" wrapText="1"/>
      <protection locked="0"/>
    </xf>
    <xf numFmtId="0" fontId="2" fillId="0" borderId="39" xfId="0" applyFont="1" applyBorder="1" applyAlignment="1">
      <alignment horizontal="left" wrapText="1"/>
      <protection locked="0"/>
    </xf>
    <xf numFmtId="39" fontId="2" fillId="0" borderId="39" xfId="0" applyNumberFormat="1" applyFont="1" applyBorder="1" applyAlignment="1">
      <alignment horizontal="right"/>
      <protection locked="0"/>
    </xf>
    <xf numFmtId="39" fontId="10" fillId="0" borderId="42" xfId="0" applyNumberFormat="1" applyFont="1" applyBorder="1" applyAlignment="1">
      <alignment horizontal="right"/>
      <protection locked="0"/>
    </xf>
    <xf numFmtId="0" fontId="2" fillId="0" borderId="39" xfId="0" applyFont="1" applyBorder="1" applyAlignment="1" applyProtection="1">
      <alignment horizontal="center" wrapText="1"/>
    </xf>
    <xf numFmtId="0" fontId="21" fillId="4" borderId="39" xfId="0" applyNumberFormat="1" applyFont="1" applyFill="1" applyBorder="1" applyAlignment="1" applyProtection="1">
      <alignment horizontal="left"/>
    </xf>
    <xf numFmtId="49" fontId="21" fillId="4" borderId="39" xfId="0" applyNumberFormat="1" applyFont="1" applyFill="1" applyBorder="1" applyAlignment="1" applyProtection="1">
      <alignment horizontal="left" wrapText="1"/>
    </xf>
    <xf numFmtId="39" fontId="2" fillId="0" borderId="67" xfId="0" applyNumberFormat="1" applyFont="1" applyBorder="1" applyAlignment="1">
      <protection locked="0"/>
    </xf>
    <xf numFmtId="37" fontId="2" fillId="4" borderId="0" xfId="0" applyNumberFormat="1" applyFont="1" applyFill="1" applyAlignment="1">
      <alignment horizontal="left"/>
      <protection locked="0"/>
    </xf>
    <xf numFmtId="0" fontId="23" fillId="4" borderId="0" xfId="0" applyNumberFormat="1" applyFont="1" applyFill="1" applyBorder="1" applyAlignment="1" applyProtection="1">
      <alignment horizontal="left"/>
    </xf>
    <xf numFmtId="49" fontId="23" fillId="4" borderId="0" xfId="0" applyNumberFormat="1" applyFont="1" applyFill="1" applyBorder="1" applyAlignment="1" applyProtection="1">
      <alignment horizontal="left" wrapText="1"/>
    </xf>
    <xf numFmtId="0" fontId="23" fillId="4" borderId="0" xfId="0" applyNumberFormat="1" applyFont="1" applyFill="1" applyBorder="1" applyAlignment="1" applyProtection="1">
      <alignment horizontal="center"/>
    </xf>
    <xf numFmtId="39" fontId="23" fillId="4" borderId="0" xfId="0" applyNumberFormat="1" applyFont="1" applyFill="1" applyBorder="1" applyAlignment="1" applyProtection="1">
      <alignment horizontal="right"/>
    </xf>
    <xf numFmtId="37" fontId="2" fillId="0" borderId="63" xfId="0" applyNumberFormat="1" applyFont="1" applyBorder="1" applyAlignment="1">
      <alignment horizontal="left"/>
      <protection locked="0"/>
    </xf>
    <xf numFmtId="49" fontId="21" fillId="4" borderId="64" xfId="0" applyNumberFormat="1" applyFont="1" applyFill="1" applyBorder="1" applyAlignment="1" applyProtection="1">
      <alignment horizontal="center"/>
    </xf>
    <xf numFmtId="4" fontId="21" fillId="4" borderId="64" xfId="0" applyNumberFormat="1" applyFont="1" applyFill="1" applyBorder="1" applyAlignment="1" applyProtection="1">
      <alignment horizontal="right"/>
    </xf>
    <xf numFmtId="39" fontId="21" fillId="4" borderId="68" xfId="0" applyNumberFormat="1" applyFont="1" applyFill="1" applyBorder="1" applyAlignment="1" applyProtection="1">
      <alignment horizontal="right"/>
    </xf>
    <xf numFmtId="37" fontId="2" fillId="0" borderId="65" xfId="0" applyNumberFormat="1" applyFont="1" applyBorder="1" applyAlignment="1">
      <alignment horizontal="left"/>
      <protection locked="0"/>
    </xf>
    <xf numFmtId="4" fontId="21" fillId="4" borderId="39" xfId="0" applyNumberFormat="1" applyFont="1" applyFill="1" applyBorder="1" applyAlignment="1" applyProtection="1">
      <alignment horizontal="right"/>
    </xf>
    <xf numFmtId="39" fontId="21" fillId="4" borderId="42" xfId="0" applyNumberFormat="1" applyFont="1" applyFill="1" applyBorder="1" applyAlignment="1" applyProtection="1">
      <alignment horizontal="right"/>
    </xf>
    <xf numFmtId="49" fontId="2" fillId="4" borderId="39" xfId="0" applyNumberFormat="1" applyFont="1" applyFill="1" applyBorder="1" applyAlignment="1" applyProtection="1">
      <alignment horizontal="center"/>
    </xf>
    <xf numFmtId="37" fontId="2" fillId="4" borderId="65" xfId="0" applyNumberFormat="1" applyFont="1" applyFill="1" applyBorder="1" applyAlignment="1">
      <alignment horizontal="left"/>
      <protection locked="0"/>
    </xf>
    <xf numFmtId="49" fontId="2" fillId="4" borderId="39" xfId="0" applyNumberFormat="1" applyFont="1" applyFill="1" applyBorder="1" applyAlignment="1" applyProtection="1">
      <alignment horizontal="left"/>
    </xf>
    <xf numFmtId="0" fontId="2" fillId="0" borderId="39" xfId="0" applyFont="1" applyBorder="1" applyAlignment="1">
      <alignment wrapText="1"/>
      <protection locked="0"/>
    </xf>
    <xf numFmtId="0" fontId="2" fillId="0" borderId="39" xfId="0" applyNumberFormat="1" applyFont="1" applyBorder="1" applyAlignment="1">
      <alignment horizontal="left" wrapText="1"/>
      <protection locked="0"/>
    </xf>
    <xf numFmtId="37" fontId="2" fillId="4" borderId="69" xfId="0" applyNumberFormat="1" applyFont="1" applyFill="1" applyBorder="1" applyAlignment="1">
      <alignment horizontal="left"/>
      <protection locked="0"/>
    </xf>
    <xf numFmtId="49" fontId="21" fillId="4" borderId="66" xfId="0" applyNumberFormat="1" applyFont="1" applyFill="1" applyBorder="1" applyAlignment="1" applyProtection="1">
      <alignment horizontal="center"/>
    </xf>
    <xf numFmtId="2" fontId="21" fillId="4" borderId="66" xfId="0" applyNumberFormat="1" applyFont="1" applyFill="1" applyBorder="1" applyAlignment="1" applyProtection="1"/>
    <xf numFmtId="37" fontId="24" fillId="4" borderId="0" xfId="0" applyNumberFormat="1" applyFont="1" applyFill="1" applyBorder="1" applyAlignment="1">
      <alignment horizontal="left"/>
      <protection locked="0"/>
    </xf>
    <xf numFmtId="0" fontId="23" fillId="4" borderId="0" xfId="0" applyNumberFormat="1" applyFont="1" applyFill="1" applyBorder="1" applyAlignment="1" applyProtection="1"/>
    <xf numFmtId="49" fontId="23" fillId="4" borderId="0" xfId="0" applyNumberFormat="1" applyFont="1" applyFill="1" applyBorder="1" applyAlignment="1" applyProtection="1">
      <alignment wrapText="1"/>
    </xf>
    <xf numFmtId="0" fontId="24" fillId="0" borderId="0" xfId="0" applyFont="1" applyBorder="1" applyAlignment="1">
      <alignment horizontal="center" wrapText="1"/>
      <protection locked="0"/>
    </xf>
    <xf numFmtId="39" fontId="24" fillId="0" borderId="0" xfId="0" applyNumberFormat="1" applyFont="1" applyFill="1" applyBorder="1" applyAlignment="1">
      <alignment horizontal="right"/>
      <protection locked="0"/>
    </xf>
    <xf numFmtId="39" fontId="24" fillId="0" borderId="0" xfId="0" applyNumberFormat="1" applyFont="1" applyBorder="1" applyAlignment="1">
      <alignment horizontal="right"/>
      <protection locked="0"/>
    </xf>
    <xf numFmtId="37" fontId="24" fillId="0" borderId="63" xfId="0" applyNumberFormat="1" applyFont="1" applyBorder="1" applyAlignment="1">
      <alignment horizontal="left"/>
      <protection locked="0"/>
    </xf>
    <xf numFmtId="0" fontId="2" fillId="0" borderId="64" xfId="0" applyNumberFormat="1" applyFont="1" applyBorder="1" applyAlignment="1">
      <alignment horizontal="left" wrapText="1"/>
      <protection locked="0"/>
    </xf>
    <xf numFmtId="39" fontId="2" fillId="0" borderId="68" xfId="0" applyNumberFormat="1" applyFont="1" applyBorder="1" applyAlignment="1">
      <protection locked="0"/>
    </xf>
    <xf numFmtId="37" fontId="26" fillId="0" borderId="65" xfId="0" applyNumberFormat="1" applyFont="1" applyBorder="1" applyAlignment="1">
      <alignment horizontal="left"/>
      <protection locked="0"/>
    </xf>
    <xf numFmtId="0" fontId="27" fillId="0" borderId="39" xfId="0" applyNumberFormat="1" applyFont="1" applyFill="1" applyBorder="1" applyAlignment="1" applyProtection="1">
      <alignment horizontal="left"/>
    </xf>
    <xf numFmtId="49" fontId="27" fillId="4" borderId="39" xfId="0" applyNumberFormat="1" applyFont="1" applyFill="1" applyBorder="1" applyAlignment="1" applyProtection="1">
      <alignment horizontal="center"/>
    </xf>
    <xf numFmtId="4" fontId="27" fillId="4" borderId="39" xfId="0" applyNumberFormat="1" applyFont="1" applyFill="1" applyBorder="1" applyAlignment="1" applyProtection="1"/>
    <xf numFmtId="39" fontId="27" fillId="0" borderId="42" xfId="0" applyNumberFormat="1" applyFont="1" applyBorder="1" applyAlignment="1">
      <protection locked="0"/>
    </xf>
    <xf numFmtId="37" fontId="24" fillId="0" borderId="65" xfId="0" applyNumberFormat="1" applyFont="1" applyBorder="1" applyAlignment="1">
      <alignment horizontal="left"/>
      <protection locked="0"/>
    </xf>
    <xf numFmtId="0" fontId="2" fillId="0" borderId="39" xfId="0" applyNumberFormat="1" applyFont="1" applyFill="1" applyBorder="1" applyAlignment="1" applyProtection="1">
      <alignment horizontal="left"/>
    </xf>
    <xf numFmtId="4" fontId="21" fillId="0" borderId="39" xfId="0" applyNumberFormat="1" applyFont="1" applyFill="1" applyBorder="1" applyAlignment="1" applyProtection="1"/>
    <xf numFmtId="4" fontId="21" fillId="0" borderId="42" xfId="0" applyNumberFormat="1" applyFont="1" applyFill="1" applyBorder="1" applyAlignment="1" applyProtection="1"/>
    <xf numFmtId="0" fontId="2" fillId="0" borderId="66" xfId="0" applyNumberFormat="1" applyFont="1" applyBorder="1" applyAlignment="1" applyProtection="1">
      <alignment horizontal="left" wrapText="1"/>
    </xf>
    <xf numFmtId="4" fontId="21" fillId="4" borderId="66" xfId="0" applyNumberFormat="1" applyFont="1" applyFill="1" applyBorder="1" applyAlignment="1" applyProtection="1"/>
    <xf numFmtId="39" fontId="9" fillId="0" borderId="0" xfId="0" applyNumberFormat="1" applyFont="1" applyBorder="1" applyAlignment="1">
      <protection locked="0"/>
    </xf>
    <xf numFmtId="49" fontId="21" fillId="4" borderId="64" xfId="0" applyNumberFormat="1" applyFont="1" applyFill="1" applyBorder="1" applyAlignment="1" applyProtection="1">
      <alignment horizontal="left" wrapText="1"/>
    </xf>
    <xf numFmtId="37" fontId="24" fillId="0" borderId="70" xfId="0" applyNumberFormat="1" applyFont="1" applyBorder="1" applyAlignment="1">
      <alignment horizontal="left"/>
      <protection locked="0"/>
    </xf>
    <xf numFmtId="49" fontId="21" fillId="4" borderId="70" xfId="0" applyNumberFormat="1" applyFont="1" applyFill="1" applyBorder="1" applyAlignment="1" applyProtection="1">
      <alignment horizontal="center"/>
    </xf>
    <xf numFmtId="4" fontId="21" fillId="4" borderId="70" xfId="0" applyNumberFormat="1" applyFont="1" applyFill="1" applyBorder="1" applyAlignment="1" applyProtection="1"/>
    <xf numFmtId="39" fontId="9" fillId="4" borderId="70" xfId="0" applyNumberFormat="1" applyFont="1" applyFill="1" applyBorder="1" applyAlignment="1" applyProtection="1"/>
    <xf numFmtId="49" fontId="21" fillId="4" borderId="64" xfId="0" applyNumberFormat="1" applyFont="1" applyFill="1" applyBorder="1" applyAlignment="1" applyProtection="1">
      <alignment horizontal="left"/>
    </xf>
    <xf numFmtId="39" fontId="2" fillId="0" borderId="68" xfId="0" applyNumberFormat="1" applyFont="1" applyBorder="1" applyAlignment="1">
      <alignment horizontal="right"/>
      <protection locked="0"/>
    </xf>
    <xf numFmtId="39" fontId="2" fillId="0" borderId="42" xfId="0" applyNumberFormat="1" applyFont="1" applyBorder="1" applyAlignment="1">
      <alignment horizontal="right"/>
      <protection locked="0"/>
    </xf>
    <xf numFmtId="49" fontId="21" fillId="4" borderId="39" xfId="0" applyNumberFormat="1" applyFont="1" applyFill="1" applyBorder="1" applyAlignment="1" applyProtection="1">
      <alignment horizontal="left"/>
    </xf>
    <xf numFmtId="0" fontId="2" fillId="0" borderId="66" xfId="0" applyFont="1" applyBorder="1" applyAlignment="1" applyProtection="1">
      <alignment horizontal="left" wrapText="1"/>
    </xf>
    <xf numFmtId="49" fontId="23" fillId="4" borderId="59" xfId="0" applyNumberFormat="1" applyFont="1" applyFill="1" applyBorder="1" applyAlignment="1" applyProtection="1">
      <alignment horizontal="left"/>
    </xf>
    <xf numFmtId="37" fontId="2" fillId="4" borderId="63" xfId="0" applyNumberFormat="1" applyFont="1" applyFill="1" applyBorder="1" applyAlignment="1">
      <alignment horizontal="left"/>
      <protection locked="0"/>
    </xf>
    <xf numFmtId="39" fontId="2" fillId="4" borderId="39" xfId="0" applyNumberFormat="1" applyFont="1" applyFill="1" applyBorder="1" applyAlignment="1" applyProtection="1">
      <alignment horizontal="right"/>
    </xf>
    <xf numFmtId="37" fontId="27" fillId="4" borderId="65" xfId="0" applyNumberFormat="1" applyFont="1" applyFill="1" applyBorder="1" applyAlignment="1">
      <alignment horizontal="left"/>
      <protection locked="0"/>
    </xf>
    <xf numFmtId="49" fontId="27" fillId="0" borderId="39" xfId="0" applyNumberFormat="1" applyFont="1" applyBorder="1" applyAlignment="1">
      <alignment horizontal="left" wrapText="1"/>
      <protection locked="0"/>
    </xf>
    <xf numFmtId="0" fontId="27" fillId="0" borderId="39" xfId="0" applyFont="1" applyBorder="1" applyAlignment="1">
      <alignment horizontal="left" wrapText="1"/>
      <protection locked="0"/>
    </xf>
    <xf numFmtId="49" fontId="27" fillId="0" borderId="66" xfId="0" applyNumberFormat="1" applyFont="1" applyBorder="1" applyAlignment="1">
      <alignment horizontal="left" wrapText="1"/>
      <protection locked="0"/>
    </xf>
    <xf numFmtId="49" fontId="27" fillId="4" borderId="66" xfId="0" applyNumberFormat="1" applyFont="1" applyFill="1" applyBorder="1" applyAlignment="1" applyProtection="1">
      <alignment horizontal="center"/>
    </xf>
    <xf numFmtId="37" fontId="27" fillId="4" borderId="0" xfId="0" applyNumberFormat="1" applyFont="1" applyFill="1" applyBorder="1" applyAlignment="1">
      <alignment horizontal="left"/>
      <protection locked="0"/>
    </xf>
    <xf numFmtId="49" fontId="27" fillId="4" borderId="0" xfId="0" applyNumberFormat="1" applyFont="1" applyFill="1" applyBorder="1" applyAlignment="1" applyProtection="1">
      <alignment horizontal="center"/>
    </xf>
    <xf numFmtId="39" fontId="27" fillId="4" borderId="0" xfId="0" applyNumberFormat="1" applyFont="1" applyFill="1" applyBorder="1" applyAlignment="1">
      <alignment horizontal="right" wrapText="1"/>
      <protection locked="0"/>
    </xf>
    <xf numFmtId="2" fontId="27" fillId="4" borderId="0" xfId="0" applyNumberFormat="1" applyFont="1" applyFill="1" applyBorder="1" applyAlignment="1">
      <alignment horizontal="right" wrapText="1"/>
      <protection locked="0"/>
    </xf>
    <xf numFmtId="4" fontId="9" fillId="4" borderId="0" xfId="0" applyNumberFormat="1" applyFont="1" applyFill="1" applyBorder="1" applyAlignment="1" applyProtection="1"/>
    <xf numFmtId="0" fontId="27" fillId="0" borderId="66" xfId="0" applyFont="1" applyBorder="1" applyAlignment="1">
      <alignment horizontal="left" wrapText="1"/>
      <protection locked="0"/>
    </xf>
    <xf numFmtId="39" fontId="27" fillId="0" borderId="66" xfId="0" applyNumberFormat="1" applyFont="1" applyBorder="1" applyAlignment="1">
      <alignment horizontal="right" wrapText="1"/>
      <protection locked="0"/>
    </xf>
    <xf numFmtId="2" fontId="27" fillId="0" borderId="66" xfId="0" applyNumberFormat="1" applyFont="1" applyBorder="1" applyAlignment="1">
      <alignment horizontal="right" wrapText="1"/>
      <protection locked="0"/>
    </xf>
    <xf numFmtId="49" fontId="23" fillId="4" borderId="0" xfId="0" applyNumberFormat="1" applyFont="1" applyFill="1" applyBorder="1" applyAlignment="1" applyProtection="1">
      <alignment horizontal="left"/>
    </xf>
    <xf numFmtId="0" fontId="2" fillId="4" borderId="64" xfId="0" applyFont="1" applyFill="1" applyBorder="1" applyAlignment="1" applyProtection="1">
      <alignment horizontal="left" wrapText="1"/>
    </xf>
    <xf numFmtId="0" fontId="27" fillId="0" borderId="39" xfId="0" applyFont="1" applyBorder="1" applyAlignment="1">
      <alignment horizontal="center" wrapText="1"/>
      <protection locked="0"/>
    </xf>
    <xf numFmtId="39" fontId="27" fillId="4" borderId="39" xfId="0" applyNumberFormat="1" applyFont="1" applyFill="1" applyBorder="1" applyAlignment="1" applyProtection="1">
      <alignment horizontal="right"/>
    </xf>
    <xf numFmtId="4" fontId="27" fillId="4" borderId="39" xfId="0" applyNumberFormat="1" applyFont="1" applyFill="1" applyBorder="1" applyAlignment="1" applyProtection="1">
      <alignment horizontal="right"/>
    </xf>
    <xf numFmtId="39" fontId="27" fillId="0" borderId="42" xfId="0" applyNumberFormat="1" applyFont="1" applyBorder="1" applyAlignment="1">
      <alignment horizontal="right"/>
      <protection locked="0"/>
    </xf>
    <xf numFmtId="39" fontId="9" fillId="4" borderId="0" xfId="0" applyNumberFormat="1" applyFont="1" applyFill="1" applyBorder="1" applyAlignment="1" applyProtection="1"/>
    <xf numFmtId="37" fontId="2" fillId="0" borderId="0" xfId="0" applyNumberFormat="1" applyFont="1" applyAlignment="1">
      <alignment horizontal="left"/>
      <protection locked="0"/>
    </xf>
    <xf numFmtId="39" fontId="9" fillId="0" borderId="0" xfId="0" applyNumberFormat="1" applyFont="1" applyAlignment="1">
      <protection locked="0"/>
    </xf>
    <xf numFmtId="39" fontId="10" fillId="0" borderId="64" xfId="0" applyNumberFormat="1" applyFont="1" applyFill="1" applyBorder="1" applyAlignment="1">
      <alignment horizontal="right"/>
      <protection locked="0"/>
    </xf>
    <xf numFmtId="4" fontId="21" fillId="0" borderId="68" xfId="0" applyNumberFormat="1" applyFont="1" applyFill="1" applyBorder="1" applyAlignment="1" applyProtection="1"/>
    <xf numFmtId="39" fontId="10" fillId="0" borderId="39" xfId="0" applyNumberFormat="1" applyFont="1" applyFill="1" applyBorder="1" applyAlignment="1">
      <alignment horizontal="right"/>
      <protection locked="0"/>
    </xf>
    <xf numFmtId="39" fontId="2" fillId="0" borderId="39" xfId="0" applyNumberFormat="1" applyFont="1" applyFill="1" applyBorder="1" applyAlignment="1" applyProtection="1">
      <alignment horizontal="right"/>
    </xf>
    <xf numFmtId="4" fontId="2" fillId="0" borderId="42" xfId="0" applyNumberFormat="1" applyFont="1" applyFill="1" applyBorder="1" applyAlignment="1" applyProtection="1"/>
    <xf numFmtId="39" fontId="2" fillId="0" borderId="39" xfId="0" applyNumberFormat="1" applyFont="1" applyBorder="1" applyAlignment="1" applyProtection="1">
      <alignment horizontal="right"/>
    </xf>
    <xf numFmtId="0" fontId="10" fillId="0" borderId="39" xfId="0" applyNumberFormat="1" applyFont="1" applyBorder="1" applyAlignment="1">
      <alignment horizontal="left" wrapText="1"/>
      <protection locked="0"/>
    </xf>
    <xf numFmtId="0" fontId="10" fillId="4" borderId="39" xfId="0" applyFont="1" applyFill="1" applyBorder="1" applyAlignment="1">
      <alignment horizontal="left" wrapText="1"/>
      <protection locked="0"/>
    </xf>
    <xf numFmtId="0" fontId="10" fillId="0" borderId="39" xfId="0" applyFont="1" applyBorder="1" applyAlignment="1">
      <alignment horizontal="center" wrapText="1"/>
      <protection locked="0"/>
    </xf>
    <xf numFmtId="37" fontId="10" fillId="4" borderId="69" xfId="0" applyNumberFormat="1" applyFont="1" applyFill="1" applyBorder="1" applyAlignment="1">
      <alignment horizontal="left"/>
      <protection locked="0"/>
    </xf>
    <xf numFmtId="0" fontId="10" fillId="0" borderId="66" xfId="0" applyNumberFormat="1" applyFont="1" applyBorder="1" applyAlignment="1">
      <alignment horizontal="left" wrapText="1"/>
      <protection locked="0"/>
    </xf>
    <xf numFmtId="0" fontId="10" fillId="4" borderId="66" xfId="0" applyFont="1" applyFill="1" applyBorder="1" applyAlignment="1">
      <alignment horizontal="left" wrapText="1"/>
      <protection locked="0"/>
    </xf>
    <xf numFmtId="0" fontId="10" fillId="0" borderId="66" xfId="0" applyFont="1" applyBorder="1" applyAlignment="1">
      <alignment horizontal="center" wrapText="1"/>
      <protection locked="0"/>
    </xf>
    <xf numFmtId="39" fontId="10" fillId="0" borderId="66" xfId="0" applyNumberFormat="1" applyFont="1" applyFill="1" applyBorder="1" applyAlignment="1">
      <alignment horizontal="right"/>
      <protection locked="0"/>
    </xf>
    <xf numFmtId="4" fontId="21" fillId="0" borderId="67" xfId="0" applyNumberFormat="1" applyFont="1" applyFill="1" applyBorder="1" applyAlignment="1" applyProtection="1"/>
    <xf numFmtId="37" fontId="10" fillId="0" borderId="69" xfId="0" applyNumberFormat="1" applyFont="1" applyBorder="1" applyAlignment="1">
      <alignment horizontal="left"/>
      <protection locked="0"/>
    </xf>
    <xf numFmtId="0" fontId="28" fillId="0" borderId="0" xfId="0" applyFont="1" applyAlignment="1">
      <alignment horizontal="left" wrapText="1"/>
      <protection locked="0"/>
    </xf>
    <xf numFmtId="169" fontId="28" fillId="0" borderId="0" xfId="0" applyNumberFormat="1" applyFont="1" applyAlignment="1">
      <alignment horizontal="right"/>
      <protection locked="0"/>
    </xf>
    <xf numFmtId="39" fontId="28" fillId="0" borderId="0" xfId="0" applyNumberFormat="1" applyFont="1" applyAlignment="1">
      <alignment horizontal="right"/>
      <protection locked="0"/>
    </xf>
    <xf numFmtId="0" fontId="27" fillId="0" borderId="0" xfId="0" applyFont="1" applyBorder="1" applyAlignment="1">
      <alignment wrapText="1"/>
      <protection locked="0"/>
    </xf>
    <xf numFmtId="39" fontId="27" fillId="0" borderId="0" xfId="0" applyNumberFormat="1" applyFont="1" applyBorder="1" applyAlignment="1">
      <alignment horizontal="right"/>
      <protection locked="0"/>
    </xf>
    <xf numFmtId="4" fontId="27" fillId="4" borderId="0" xfId="0" applyNumberFormat="1" applyFont="1" applyFill="1" applyBorder="1" applyAlignment="1" applyProtection="1">
      <alignment horizontal="right"/>
    </xf>
    <xf numFmtId="0" fontId="2" fillId="0" borderId="64" xfId="2" applyFont="1" applyFill="1" applyBorder="1" applyAlignment="1" applyProtection="1">
      <alignment horizontal="left" wrapText="1"/>
    </xf>
    <xf numFmtId="0" fontId="2" fillId="0" borderId="39" xfId="2" applyFont="1" applyFill="1" applyBorder="1" applyAlignment="1" applyProtection="1">
      <alignment horizontal="left" wrapText="1"/>
    </xf>
    <xf numFmtId="49" fontId="10" fillId="0" borderId="39" xfId="0" applyNumberFormat="1" applyFont="1" applyBorder="1" applyAlignment="1">
      <alignment horizontal="left" wrapText="1"/>
      <protection locked="0"/>
    </xf>
    <xf numFmtId="0" fontId="10" fillId="0" borderId="39" xfId="0" applyFont="1" applyBorder="1" applyAlignment="1">
      <alignment horizontal="left" wrapText="1"/>
      <protection locked="0"/>
    </xf>
    <xf numFmtId="39" fontId="10" fillId="0" borderId="39" xfId="0" applyNumberFormat="1" applyFont="1" applyBorder="1" applyAlignment="1">
      <alignment horizontal="right"/>
      <protection locked="0"/>
    </xf>
    <xf numFmtId="2" fontId="10" fillId="0" borderId="39" xfId="0" applyNumberFormat="1" applyFont="1" applyBorder="1" applyAlignment="1">
      <alignment horizontal="left" wrapText="1"/>
      <protection locked="0"/>
    </xf>
    <xf numFmtId="49" fontId="2" fillId="0" borderId="66" xfId="0" applyNumberFormat="1" applyFont="1" applyBorder="1" applyAlignment="1">
      <alignment wrapText="1"/>
      <protection locked="0"/>
    </xf>
    <xf numFmtId="0" fontId="10" fillId="0" borderId="66" xfId="0" applyFont="1" applyBorder="1" applyAlignment="1">
      <alignment horizontal="left" wrapText="1"/>
      <protection locked="0"/>
    </xf>
    <xf numFmtId="39" fontId="10" fillId="0" borderId="66" xfId="0" applyNumberFormat="1" applyFont="1" applyBorder="1" applyAlignment="1">
      <alignment horizontal="right"/>
      <protection locked="0"/>
    </xf>
    <xf numFmtId="39" fontId="10" fillId="0" borderId="67" xfId="0" applyNumberFormat="1" applyFont="1" applyBorder="1" applyAlignment="1">
      <alignment horizontal="right"/>
      <protection locked="0"/>
    </xf>
    <xf numFmtId="0" fontId="6" fillId="0" borderId="71" xfId="0" applyFont="1" applyBorder="1" applyAlignment="1" applyProtection="1">
      <alignment horizontal="left" vertical="center"/>
    </xf>
    <xf numFmtId="0" fontId="4" fillId="0" borderId="7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4" fontId="21" fillId="0" borderId="42" xfId="0" applyNumberFormat="1" applyFont="1" applyBorder="1" applyAlignment="1" applyProtection="1"/>
    <xf numFmtId="39" fontId="21" fillId="0" borderId="39" xfId="0" applyNumberFormat="1" applyFont="1" applyBorder="1" applyAlignment="1" applyProtection="1"/>
    <xf numFmtId="0" fontId="2" fillId="7" borderId="39" xfId="0" applyFont="1" applyFill="1" applyBorder="1" applyAlignment="1" applyProtection="1">
      <alignment horizontal="left" wrapText="1"/>
    </xf>
    <xf numFmtId="49" fontId="21" fillId="7" borderId="39" xfId="0" applyNumberFormat="1" applyFont="1" applyFill="1" applyBorder="1" applyAlignment="1" applyProtection="1">
      <alignment horizontal="left"/>
    </xf>
    <xf numFmtId="4" fontId="21" fillId="7" borderId="39" xfId="0" applyNumberFormat="1" applyFont="1" applyFill="1" applyBorder="1" applyAlignment="1" applyProtection="1"/>
    <xf numFmtId="4" fontId="21" fillId="7" borderId="66" xfId="0" applyNumberFormat="1" applyFont="1" applyFill="1" applyBorder="1" applyAlignment="1" applyProtection="1"/>
    <xf numFmtId="0" fontId="2" fillId="7" borderId="39" xfId="0" applyFont="1" applyFill="1" applyBorder="1" applyAlignment="1">
      <alignment horizontal="left" wrapText="1"/>
      <protection locked="0"/>
    </xf>
    <xf numFmtId="0" fontId="2" fillId="5" borderId="64" xfId="0" applyFont="1" applyFill="1" applyBorder="1" applyAlignment="1">
      <alignment horizontal="left" vertical="center" wrapText="1"/>
      <protection locked="0"/>
    </xf>
    <xf numFmtId="0" fontId="27" fillId="7" borderId="39" xfId="0" applyFont="1" applyFill="1" applyBorder="1" applyAlignment="1" applyProtection="1">
      <alignment horizontal="left" wrapText="1"/>
    </xf>
    <xf numFmtId="0" fontId="21" fillId="4" borderId="64" xfId="0" applyFont="1" applyFill="1" applyBorder="1" applyAlignment="1" applyProtection="1">
      <alignment horizontal="left"/>
    </xf>
    <xf numFmtId="0" fontId="2" fillId="7" borderId="39" xfId="0" applyNumberFormat="1" applyFont="1" applyFill="1" applyBorder="1" applyAlignment="1" applyProtection="1">
      <alignment horizontal="left" wrapText="1"/>
    </xf>
    <xf numFmtId="49" fontId="21" fillId="7" borderId="39" xfId="0" applyNumberFormat="1" applyFont="1" applyFill="1" applyBorder="1" applyAlignment="1" applyProtection="1">
      <alignment horizontal="left" wrapText="1"/>
    </xf>
    <xf numFmtId="0" fontId="27" fillId="5" borderId="39" xfId="0" applyFont="1" applyFill="1" applyBorder="1" applyAlignment="1">
      <alignment horizontal="left" wrapText="1"/>
      <protection locked="0"/>
    </xf>
    <xf numFmtId="0" fontId="2" fillId="0" borderId="73" xfId="0" applyFont="1" applyBorder="1" applyAlignment="1" applyProtection="1">
      <alignment horizontal="left" wrapText="1"/>
    </xf>
    <xf numFmtId="39" fontId="2" fillId="7" borderId="39" xfId="0" applyNumberFormat="1" applyFont="1" applyFill="1" applyBorder="1" applyAlignment="1">
      <alignment horizontal="right"/>
      <protection locked="0"/>
    </xf>
    <xf numFmtId="39" fontId="21" fillId="0" borderId="66" xfId="0" applyNumberFormat="1" applyFont="1" applyFill="1" applyBorder="1" applyAlignment="1" applyProtection="1"/>
    <xf numFmtId="37" fontId="2" fillId="7" borderId="65" xfId="0" applyNumberFormat="1" applyFont="1" applyFill="1" applyBorder="1" applyAlignment="1">
      <alignment horizontal="left"/>
      <protection locked="0"/>
    </xf>
    <xf numFmtId="39" fontId="2" fillId="0" borderId="74" xfId="0" applyNumberFormat="1" applyFont="1" applyBorder="1" applyAlignment="1">
      <alignment horizontal="right"/>
      <protection locked="0"/>
    </xf>
    <xf numFmtId="37" fontId="24" fillId="5" borderId="65" xfId="0" applyNumberFormat="1" applyFont="1" applyFill="1" applyBorder="1" applyAlignment="1">
      <alignment horizontal="left"/>
      <protection locked="0"/>
    </xf>
    <xf numFmtId="37" fontId="24" fillId="7" borderId="65" xfId="0" applyNumberFormat="1" applyFont="1" applyFill="1" applyBorder="1" applyAlignment="1">
      <alignment horizontal="left"/>
      <protection locked="0"/>
    </xf>
    <xf numFmtId="49" fontId="21" fillId="7" borderId="66" xfId="0" applyNumberFormat="1" applyFont="1" applyFill="1" applyBorder="1" applyAlignment="1" applyProtection="1">
      <alignment horizontal="center"/>
    </xf>
    <xf numFmtId="37" fontId="10" fillId="0" borderId="63" xfId="0" applyNumberFormat="1" applyFont="1" applyBorder="1" applyAlignment="1">
      <alignment horizontal="left"/>
      <protection locked="0"/>
    </xf>
    <xf numFmtId="0" fontId="21" fillId="4" borderId="64" xfId="0" applyNumberFormat="1" applyFont="1" applyFill="1" applyBorder="1" applyAlignment="1" applyProtection="1">
      <alignment horizontal="left"/>
    </xf>
    <xf numFmtId="37" fontId="10" fillId="0" borderId="65" xfId="0" applyNumberFormat="1" applyFont="1" applyBorder="1" applyAlignment="1">
      <alignment horizontal="left"/>
      <protection locked="0"/>
    </xf>
    <xf numFmtId="0" fontId="10" fillId="5" borderId="39" xfId="0" applyFont="1" applyFill="1" applyBorder="1" applyAlignment="1">
      <alignment horizontal="left" wrapText="1"/>
      <protection locked="0"/>
    </xf>
    <xf numFmtId="49" fontId="2" fillId="5" borderId="39" xfId="0" applyNumberFormat="1" applyFont="1" applyFill="1" applyBorder="1" applyAlignment="1" applyProtection="1">
      <alignment horizontal="center"/>
    </xf>
    <xf numFmtId="0" fontId="2" fillId="7" borderId="66" xfId="0" applyFont="1" applyFill="1" applyBorder="1" applyAlignment="1" applyProtection="1">
      <alignment horizontal="left" wrapText="1"/>
    </xf>
    <xf numFmtId="37" fontId="27" fillId="7" borderId="65" xfId="0" applyNumberFormat="1" applyFont="1" applyFill="1" applyBorder="1" applyAlignment="1">
      <alignment horizontal="left"/>
      <protection locked="0"/>
    </xf>
    <xf numFmtId="0" fontId="27" fillId="0" borderId="39" xfId="0" applyFont="1" applyBorder="1" applyAlignment="1" applyProtection="1">
      <alignment horizontal="left" wrapText="1"/>
    </xf>
    <xf numFmtId="39" fontId="27" fillId="0" borderId="39" xfId="0" applyNumberFormat="1" applyFont="1" applyBorder="1" applyAlignment="1" applyProtection="1">
      <alignment horizontal="right"/>
    </xf>
    <xf numFmtId="39" fontId="21" fillId="8" borderId="39" xfId="0" applyNumberFormat="1" applyFont="1" applyFill="1" applyBorder="1" applyAlignment="1" applyProtection="1">
      <alignment horizontal="right"/>
    </xf>
    <xf numFmtId="4" fontId="21" fillId="5" borderId="39" xfId="0" applyNumberFormat="1" applyFont="1" applyFill="1" applyBorder="1" applyAlignment="1" applyProtection="1">
      <alignment horizontal="right"/>
    </xf>
    <xf numFmtId="0" fontId="2" fillId="0" borderId="75" xfId="0" applyFont="1" applyBorder="1" applyAlignment="1">
      <alignment horizontal="center" wrapText="1"/>
      <protection locked="0"/>
    </xf>
    <xf numFmtId="39" fontId="27" fillId="0" borderId="42" xfId="0" applyNumberFormat="1" applyFont="1" applyBorder="1" applyAlignment="1" applyProtection="1"/>
    <xf numFmtId="37" fontId="33" fillId="0" borderId="65" xfId="0" applyNumberFormat="1" applyFont="1" applyBorder="1" applyAlignment="1">
      <alignment horizontal="left"/>
      <protection locked="0"/>
    </xf>
    <xf numFmtId="49" fontId="27" fillId="4" borderId="39" xfId="0" applyNumberFormat="1" applyFont="1" applyFill="1" applyBorder="1" applyAlignment="1" applyProtection="1"/>
    <xf numFmtId="49" fontId="27" fillId="0" borderId="39" xfId="0" applyNumberFormat="1" applyFont="1" applyBorder="1" applyAlignment="1" applyProtection="1">
      <alignment horizontal="center"/>
    </xf>
    <xf numFmtId="4" fontId="27" fillId="0" borderId="39" xfId="0" applyNumberFormat="1" applyFont="1" applyBorder="1" applyAlignment="1" applyProtection="1">
      <alignment horizontal="right"/>
    </xf>
    <xf numFmtId="49" fontId="21" fillId="8" borderId="39" xfId="0" applyNumberFormat="1" applyFont="1" applyFill="1" applyBorder="1" applyAlignment="1" applyProtection="1">
      <alignment horizontal="center"/>
    </xf>
    <xf numFmtId="2" fontId="21" fillId="4" borderId="39" xfId="0" applyNumberFormat="1" applyFont="1" applyFill="1" applyBorder="1" applyAlignment="1" applyProtection="1"/>
    <xf numFmtId="49" fontId="2" fillId="0" borderId="75" xfId="0" applyNumberFormat="1" applyFont="1" applyBorder="1" applyAlignment="1">
      <alignment horizontal="left" wrapText="1"/>
      <protection locked="0"/>
    </xf>
    <xf numFmtId="0" fontId="2" fillId="0" borderId="75" xfId="0" applyFont="1" applyBorder="1" applyAlignment="1">
      <alignment horizontal="left" wrapText="1"/>
      <protection locked="0"/>
    </xf>
    <xf numFmtId="4" fontId="21" fillId="5" borderId="75" xfId="0" applyNumberFormat="1" applyFont="1" applyFill="1" applyBorder="1" applyAlignment="1" applyProtection="1">
      <alignment horizontal="right"/>
    </xf>
    <xf numFmtId="0" fontId="2" fillId="0" borderId="73" xfId="0" applyFont="1" applyBorder="1" applyAlignment="1" applyProtection="1">
      <alignment horizontal="left"/>
    </xf>
    <xf numFmtId="0" fontId="23" fillId="4" borderId="70" xfId="0" applyFont="1" applyFill="1" applyBorder="1" applyAlignment="1" applyProtection="1">
      <alignment horizontal="left"/>
    </xf>
    <xf numFmtId="0" fontId="13" fillId="0" borderId="70" xfId="0" applyFont="1" applyBorder="1" applyAlignment="1" applyProtection="1">
      <alignment horizontal="left" wrapText="1"/>
    </xf>
    <xf numFmtId="49" fontId="21" fillId="8" borderId="64" xfId="0" applyNumberFormat="1" applyFont="1" applyFill="1" applyBorder="1" applyAlignment="1" applyProtection="1">
      <alignment horizontal="left"/>
    </xf>
    <xf numFmtId="37" fontId="2" fillId="8" borderId="65" xfId="0" applyNumberFormat="1" applyFont="1" applyFill="1" applyBorder="1" applyAlignment="1">
      <alignment horizontal="left"/>
      <protection locked="0"/>
    </xf>
    <xf numFmtId="37" fontId="33" fillId="4" borderId="65" xfId="0" applyNumberFormat="1" applyFont="1" applyFill="1" applyBorder="1" applyAlignment="1">
      <alignment horizontal="left"/>
      <protection locked="0"/>
    </xf>
    <xf numFmtId="4" fontId="27" fillId="0" borderId="42" xfId="0" applyNumberFormat="1" applyFont="1" applyBorder="1" applyAlignment="1" applyProtection="1"/>
    <xf numFmtId="37" fontId="27" fillId="8" borderId="69" xfId="0" applyNumberFormat="1" applyFont="1" applyFill="1" applyBorder="1" applyAlignment="1">
      <alignment horizontal="left"/>
      <protection locked="0"/>
    </xf>
    <xf numFmtId="4" fontId="27" fillId="0" borderId="67" xfId="0" applyNumberFormat="1" applyFont="1" applyBorder="1" applyAlignment="1" applyProtection="1"/>
    <xf numFmtId="0" fontId="2" fillId="0" borderId="39" xfId="0" applyNumberFormat="1" applyFont="1" applyBorder="1" applyAlignment="1" applyProtection="1">
      <alignment horizontal="left"/>
    </xf>
    <xf numFmtId="37" fontId="25" fillId="7" borderId="69" xfId="0" applyNumberFormat="1" applyFont="1" applyFill="1" applyBorder="1" applyAlignment="1">
      <alignment horizontal="left"/>
      <protection locked="0"/>
    </xf>
    <xf numFmtId="0" fontId="21" fillId="7" borderId="66" xfId="0" applyNumberFormat="1" applyFont="1" applyFill="1" applyBorder="1" applyAlignment="1" applyProtection="1">
      <alignment horizontal="left"/>
    </xf>
    <xf numFmtId="49" fontId="21" fillId="7" borderId="66" xfId="0" applyNumberFormat="1" applyFont="1" applyFill="1" applyBorder="1" applyAlignment="1" applyProtection="1"/>
    <xf numFmtId="0" fontId="21" fillId="4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2" fillId="4" borderId="64" xfId="0" applyFont="1" applyFill="1" applyBorder="1" applyAlignment="1" applyProtection="1">
      <alignment horizontal="left"/>
    </xf>
    <xf numFmtId="39" fontId="21" fillId="0" borderId="64" xfId="0" applyNumberFormat="1" applyFont="1" applyFill="1" applyBorder="1" applyAlignment="1" applyProtection="1">
      <alignment horizontal="right"/>
    </xf>
    <xf numFmtId="39" fontId="21" fillId="0" borderId="68" xfId="0" applyNumberFormat="1" applyFont="1" applyFill="1" applyBorder="1" applyAlignment="1" applyProtection="1"/>
    <xf numFmtId="37" fontId="24" fillId="0" borderId="69" xfId="0" applyNumberFormat="1" applyFont="1" applyBorder="1" applyAlignment="1">
      <alignment horizontal="left"/>
      <protection locked="0"/>
    </xf>
    <xf numFmtId="49" fontId="2" fillId="0" borderId="66" xfId="0" applyNumberFormat="1" applyFont="1" applyBorder="1" applyAlignment="1">
      <alignment horizontal="left" wrapText="1"/>
      <protection locked="0"/>
    </xf>
    <xf numFmtId="0" fontId="2" fillId="4" borderId="66" xfId="0" applyFont="1" applyFill="1" applyBorder="1" applyAlignment="1">
      <alignment horizontal="left" wrapText="1"/>
      <protection locked="0"/>
    </xf>
    <xf numFmtId="4" fontId="21" fillId="4" borderId="66" xfId="0" applyNumberFormat="1" applyFont="1" applyFill="1" applyBorder="1" applyAlignment="1" applyProtection="1">
      <alignment horizontal="right"/>
    </xf>
    <xf numFmtId="39" fontId="2" fillId="0" borderId="67" xfId="0" applyNumberFormat="1" applyFont="1" applyBorder="1" applyAlignment="1">
      <alignment horizontal="right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49" fontId="2" fillId="0" borderId="39" xfId="0" applyNumberFormat="1" applyFont="1" applyBorder="1" applyAlignment="1" applyProtection="1"/>
    <xf numFmtId="49" fontId="2" fillId="5" borderId="39" xfId="0" applyNumberFormat="1" applyFont="1" applyFill="1" applyBorder="1" applyAlignment="1" applyProtection="1">
      <alignment wrapText="1"/>
    </xf>
    <xf numFmtId="39" fontId="21" fillId="0" borderId="42" xfId="0" applyNumberFormat="1" applyFont="1" applyBorder="1" applyAlignment="1" applyProtection="1"/>
    <xf numFmtId="37" fontId="26" fillId="7" borderId="65" xfId="0" applyNumberFormat="1" applyFont="1" applyFill="1" applyBorder="1" applyAlignment="1">
      <alignment horizontal="left"/>
      <protection locked="0"/>
    </xf>
    <xf numFmtId="49" fontId="27" fillId="0" borderId="39" xfId="0" applyNumberFormat="1" applyFont="1" applyBorder="1" applyAlignment="1" applyProtection="1"/>
    <xf numFmtId="49" fontId="27" fillId="5" borderId="39" xfId="0" applyNumberFormat="1" applyFont="1" applyFill="1" applyBorder="1" applyAlignment="1" applyProtection="1"/>
    <xf numFmtId="49" fontId="27" fillId="0" borderId="66" xfId="0" applyNumberFormat="1" applyFont="1" applyBorder="1" applyAlignment="1" applyProtection="1">
      <alignment horizontal="center"/>
    </xf>
    <xf numFmtId="39" fontId="27" fillId="0" borderId="66" xfId="0" applyNumberFormat="1" applyFont="1" applyBorder="1" applyAlignment="1" applyProtection="1">
      <alignment horizontal="right"/>
    </xf>
    <xf numFmtId="4" fontId="27" fillId="0" borderId="66" xfId="0" applyNumberFormat="1" applyFont="1" applyBorder="1" applyAlignment="1" applyProtection="1">
      <alignment horizontal="right"/>
    </xf>
    <xf numFmtId="39" fontId="27" fillId="0" borderId="67" xfId="0" applyNumberFormat="1" applyFont="1" applyBorder="1" applyAlignment="1" applyProtection="1"/>
    <xf numFmtId="37" fontId="30" fillId="0" borderId="65" xfId="0" applyNumberFormat="1" applyFont="1" applyBorder="1" applyAlignment="1">
      <alignment horizontal="left"/>
      <protection locked="0"/>
    </xf>
    <xf numFmtId="37" fontId="33" fillId="0" borderId="69" xfId="0" applyNumberFormat="1" applyFont="1" applyBorder="1" applyAlignment="1">
      <alignment horizontal="left"/>
      <protection locked="0"/>
    </xf>
    <xf numFmtId="49" fontId="27" fillId="4" borderId="66" xfId="0" applyNumberFormat="1" applyFont="1" applyFill="1" applyBorder="1" applyAlignment="1" applyProtection="1"/>
    <xf numFmtId="49" fontId="27" fillId="4" borderId="66" xfId="0" applyNumberFormat="1" applyFont="1" applyFill="1" applyBorder="1" applyAlignment="1" applyProtection="1">
      <alignment wrapText="1"/>
    </xf>
    <xf numFmtId="37" fontId="24" fillId="0" borderId="0" xfId="0" applyNumberFormat="1" applyFont="1" applyAlignment="1">
      <alignment horizontal="left"/>
      <protection locked="0"/>
    </xf>
    <xf numFmtId="49" fontId="23" fillId="6" borderId="0" xfId="0" applyNumberFormat="1" applyFont="1" applyFill="1" applyAlignment="1" applyProtection="1">
      <alignment horizontal="left"/>
    </xf>
    <xf numFmtId="39" fontId="9" fillId="7" borderId="0" xfId="0" applyNumberFormat="1" applyFont="1" applyFill="1" applyAlignment="1" applyProtection="1"/>
    <xf numFmtId="37" fontId="2" fillId="4" borderId="76" xfId="0" applyNumberFormat="1" applyFont="1" applyFill="1" applyBorder="1" applyAlignment="1">
      <alignment horizontal="left"/>
      <protection locked="0"/>
    </xf>
    <xf numFmtId="49" fontId="2" fillId="0" borderId="77" xfId="0" applyNumberFormat="1" applyFont="1" applyBorder="1" applyAlignment="1">
      <alignment horizontal="left" wrapText="1"/>
      <protection locked="0"/>
    </xf>
    <xf numFmtId="0" fontId="2" fillId="4" borderId="77" xfId="0" applyFont="1" applyFill="1" applyBorder="1" applyAlignment="1">
      <alignment horizontal="left" wrapText="1"/>
      <protection locked="0"/>
    </xf>
    <xf numFmtId="0" fontId="2" fillId="0" borderId="77" xfId="0" applyFont="1" applyBorder="1" applyAlignment="1">
      <alignment horizontal="center" wrapText="1"/>
      <protection locked="0"/>
    </xf>
    <xf numFmtId="4" fontId="21" fillId="4" borderId="77" xfId="0" applyNumberFormat="1" applyFont="1" applyFill="1" applyBorder="1" applyAlignment="1" applyProtection="1">
      <alignment horizontal="right"/>
    </xf>
    <xf numFmtId="39" fontId="2" fillId="0" borderId="78" xfId="0" applyNumberFormat="1" applyFont="1" applyBorder="1" applyAlignment="1">
      <alignment horizontal="right"/>
      <protection locked="0"/>
    </xf>
    <xf numFmtId="49" fontId="21" fillId="6" borderId="0" xfId="0" applyNumberFormat="1" applyFont="1" applyFill="1" applyBorder="1" applyAlignment="1" applyProtection="1">
      <alignment horizontal="left"/>
    </xf>
    <xf numFmtId="0" fontId="31" fillId="0" borderId="0" xfId="0" applyFont="1" applyBorder="1" applyAlignment="1">
      <protection locked="0"/>
    </xf>
    <xf numFmtId="0" fontId="0" fillId="0" borderId="0" xfId="0" applyBorder="1" applyAlignment="1">
      <alignment vertical="top"/>
      <protection locked="0"/>
    </xf>
    <xf numFmtId="49" fontId="21" fillId="6" borderId="0" xfId="0" applyNumberFormat="1" applyFont="1" applyFill="1" applyAlignment="1" applyProtection="1">
      <alignment horizontal="left" wrapText="1"/>
    </xf>
    <xf numFmtId="2" fontId="21" fillId="7" borderId="39" xfId="0" applyNumberFormat="1" applyFont="1" applyFill="1" applyBorder="1" applyAlignment="1" applyProtection="1"/>
    <xf numFmtId="2" fontId="21" fillId="5" borderId="39" xfId="0" applyNumberFormat="1" applyFont="1" applyFill="1" applyBorder="1" applyAlignment="1" applyProtection="1">
      <alignment horizontal="right"/>
    </xf>
    <xf numFmtId="49" fontId="23" fillId="9" borderId="0" xfId="0" applyNumberFormat="1" applyFont="1" applyFill="1" applyAlignment="1" applyProtection="1">
      <alignment horizontal="left"/>
    </xf>
    <xf numFmtId="0" fontId="23" fillId="8" borderId="0" xfId="0" applyFont="1" applyFill="1" applyAlignment="1" applyProtection="1">
      <alignment horizontal="center"/>
    </xf>
    <xf numFmtId="0" fontId="23" fillId="4" borderId="0" xfId="0" applyFont="1" applyFill="1" applyAlignment="1" applyProtection="1">
      <alignment horizontal="left"/>
    </xf>
    <xf numFmtId="4" fontId="23" fillId="4" borderId="0" xfId="0" applyNumberFormat="1" applyFont="1" applyFill="1" applyAlignment="1" applyProtection="1">
      <alignment horizontal="right"/>
    </xf>
    <xf numFmtId="49" fontId="21" fillId="5" borderId="79" xfId="0" applyNumberFormat="1" applyFont="1" applyFill="1" applyBorder="1" applyAlignment="1" applyProtection="1">
      <alignment horizontal="left"/>
    </xf>
    <xf numFmtId="37" fontId="24" fillId="4" borderId="80" xfId="0" applyNumberFormat="1" applyFont="1" applyFill="1" applyBorder="1" applyAlignment="1">
      <alignment horizontal="left"/>
      <protection locked="0"/>
    </xf>
    <xf numFmtId="49" fontId="21" fillId="8" borderId="73" xfId="0" applyNumberFormat="1" applyFont="1" applyFill="1" applyBorder="1" applyAlignment="1" applyProtection="1">
      <alignment horizontal="center"/>
    </xf>
    <xf numFmtId="39" fontId="21" fillId="4" borderId="73" xfId="0" applyNumberFormat="1" applyFont="1" applyFill="1" applyBorder="1" applyAlignment="1" applyProtection="1">
      <alignment horizontal="right"/>
    </xf>
    <xf numFmtId="4" fontId="21" fillId="4" borderId="73" xfId="0" applyNumberFormat="1" applyFont="1" applyFill="1" applyBorder="1" applyAlignment="1" applyProtection="1">
      <alignment horizontal="right"/>
    </xf>
    <xf numFmtId="4" fontId="21" fillId="0" borderId="81" xfId="0" applyNumberFormat="1" applyFont="1" applyBorder="1" applyAlignment="1" applyProtection="1"/>
    <xf numFmtId="37" fontId="33" fillId="4" borderId="80" xfId="0" applyNumberFormat="1" applyFont="1" applyFill="1" applyBorder="1" applyAlignment="1">
      <alignment horizontal="left"/>
      <protection locked="0"/>
    </xf>
    <xf numFmtId="49" fontId="27" fillId="0" borderId="73" xfId="0" applyNumberFormat="1" applyFont="1" applyBorder="1" applyAlignment="1">
      <alignment horizontal="left" wrapText="1"/>
      <protection locked="0"/>
    </xf>
    <xf numFmtId="0" fontId="27" fillId="0" borderId="73" xfId="0" applyFont="1" applyBorder="1" applyAlignment="1">
      <alignment horizontal="left" wrapText="1"/>
      <protection locked="0"/>
    </xf>
    <xf numFmtId="49" fontId="27" fillId="4" borderId="73" xfId="0" applyNumberFormat="1" applyFont="1" applyFill="1" applyBorder="1" applyAlignment="1" applyProtection="1">
      <alignment horizontal="center"/>
    </xf>
    <xf numFmtId="39" fontId="27" fillId="4" borderId="73" xfId="0" applyNumberFormat="1" applyFont="1" applyFill="1" applyBorder="1" applyAlignment="1" applyProtection="1">
      <alignment horizontal="right"/>
    </xf>
    <xf numFmtId="4" fontId="27" fillId="4" borderId="73" xfId="0" applyNumberFormat="1" applyFont="1" applyFill="1" applyBorder="1" applyAlignment="1" applyProtection="1">
      <alignment horizontal="right"/>
    </xf>
    <xf numFmtId="4" fontId="27" fillId="0" borderId="81" xfId="0" applyNumberFormat="1" applyFont="1" applyBorder="1" applyAlignment="1" applyProtection="1"/>
    <xf numFmtId="49" fontId="21" fillId="5" borderId="82" xfId="0" applyNumberFormat="1" applyFont="1" applyFill="1" applyBorder="1" applyAlignment="1" applyProtection="1">
      <alignment horizontal="left"/>
    </xf>
    <xf numFmtId="49" fontId="2" fillId="0" borderId="83" xfId="0" applyNumberFormat="1" applyFont="1" applyBorder="1" applyAlignment="1">
      <alignment horizontal="left" wrapText="1"/>
      <protection locked="0"/>
    </xf>
    <xf numFmtId="0" fontId="2" fillId="0" borderId="83" xfId="0" applyFont="1" applyBorder="1" applyAlignment="1">
      <alignment horizontal="center" wrapText="1"/>
      <protection locked="0"/>
    </xf>
    <xf numFmtId="4" fontId="21" fillId="5" borderId="83" xfId="0" applyNumberFormat="1" applyFont="1" applyFill="1" applyBorder="1" applyAlignment="1" applyProtection="1">
      <alignment horizontal="right"/>
    </xf>
    <xf numFmtId="39" fontId="2" fillId="0" borderId="84" xfId="0" applyNumberFormat="1" applyFont="1" applyBorder="1" applyAlignment="1">
      <alignment horizontal="right"/>
      <protection locked="0"/>
    </xf>
    <xf numFmtId="0" fontId="13" fillId="0" borderId="70" xfId="0" applyFont="1" applyBorder="1" applyAlignment="1" applyProtection="1">
      <alignment horizontal="left"/>
    </xf>
    <xf numFmtId="37" fontId="34" fillId="4" borderId="69" xfId="0" applyNumberFormat="1" applyFont="1" applyFill="1" applyBorder="1" applyAlignment="1">
      <alignment horizontal="left"/>
      <protection locked="0"/>
    </xf>
    <xf numFmtId="49" fontId="34" fillId="7" borderId="66" xfId="0" applyNumberFormat="1" applyFont="1" applyFill="1" applyBorder="1" applyAlignment="1">
      <alignment horizontal="left" wrapText="1"/>
      <protection locked="0"/>
    </xf>
    <xf numFmtId="0" fontId="34" fillId="0" borderId="66" xfId="0" applyFont="1" applyBorder="1" applyAlignment="1">
      <alignment horizontal="left" wrapText="1"/>
      <protection locked="0"/>
    </xf>
    <xf numFmtId="49" fontId="34" fillId="8" borderId="66" xfId="0" applyNumberFormat="1" applyFont="1" applyFill="1" applyBorder="1" applyAlignment="1" applyProtection="1">
      <alignment horizontal="center"/>
    </xf>
    <xf numFmtId="4" fontId="34" fillId="5" borderId="66" xfId="0" applyNumberFormat="1" applyFont="1" applyFill="1" applyBorder="1" applyAlignment="1" applyProtection="1">
      <alignment horizontal="right"/>
    </xf>
    <xf numFmtId="4" fontId="34" fillId="7" borderId="66" xfId="0" applyNumberFormat="1" applyFont="1" applyFill="1" applyBorder="1" applyAlignment="1" applyProtection="1"/>
    <xf numFmtId="39" fontId="34" fillId="0" borderId="67" xfId="0" applyNumberFormat="1" applyFont="1" applyBorder="1" applyAlignment="1">
      <alignment horizontal="right"/>
      <protection locked="0"/>
    </xf>
    <xf numFmtId="37" fontId="26" fillId="8" borderId="69" xfId="0" applyNumberFormat="1" applyFont="1" applyFill="1" applyBorder="1" applyAlignment="1">
      <alignment horizontal="left"/>
      <protection locked="0"/>
    </xf>
    <xf numFmtId="0" fontId="27" fillId="0" borderId="66" xfId="0" applyNumberFormat="1" applyFont="1" applyBorder="1" applyAlignment="1" applyProtection="1">
      <alignment horizontal="left"/>
    </xf>
    <xf numFmtId="0" fontId="27" fillId="5" borderId="66" xfId="0" applyFont="1" applyFill="1" applyBorder="1" applyAlignment="1">
      <alignment horizontal="left" wrapText="1"/>
      <protection locked="0"/>
    </xf>
    <xf numFmtId="0" fontId="27" fillId="0" borderId="66" xfId="0" applyFont="1" applyBorder="1" applyAlignment="1">
      <alignment horizontal="center" wrapText="1"/>
      <protection locked="0"/>
    </xf>
    <xf numFmtId="39" fontId="27" fillId="8" borderId="66" xfId="0" applyNumberFormat="1" applyFont="1" applyFill="1" applyBorder="1" applyAlignment="1" applyProtection="1">
      <alignment horizontal="right"/>
    </xf>
    <xf numFmtId="4" fontId="27" fillId="4" borderId="66" xfId="0" applyNumberFormat="1" applyFont="1" applyFill="1" applyBorder="1" applyAlignment="1" applyProtection="1">
      <alignment horizontal="right"/>
    </xf>
    <xf numFmtId="39" fontId="27" fillId="0" borderId="67" xfId="0" applyNumberFormat="1" applyFont="1" applyFill="1" applyBorder="1" applyAlignment="1" applyProtection="1"/>
    <xf numFmtId="37" fontId="2" fillId="4" borderId="85" xfId="0" applyNumberFormat="1" applyFont="1" applyFill="1" applyBorder="1" applyAlignment="1">
      <alignment horizontal="left"/>
      <protection locked="0"/>
    </xf>
    <xf numFmtId="1" fontId="2" fillId="0" borderId="86" xfId="0" applyNumberFormat="1" applyFont="1" applyBorder="1" applyAlignment="1" applyProtection="1">
      <alignment horizontal="left" wrapText="1"/>
    </xf>
    <xf numFmtId="0" fontId="2" fillId="0" borderId="86" xfId="0" applyFont="1" applyBorder="1" applyAlignment="1" applyProtection="1">
      <alignment horizontal="left" wrapText="1"/>
    </xf>
    <xf numFmtId="0" fontId="2" fillId="0" borderId="86" xfId="0" applyFont="1" applyBorder="1" applyAlignment="1" applyProtection="1">
      <alignment horizontal="center" wrapText="1"/>
    </xf>
    <xf numFmtId="4" fontId="21" fillId="4" borderId="86" xfId="0" applyNumberFormat="1" applyFont="1" applyFill="1" applyBorder="1" applyAlignment="1" applyProtection="1"/>
    <xf numFmtId="39" fontId="2" fillId="0" borderId="87" xfId="0" applyNumberFormat="1" applyFont="1" applyBorder="1" applyAlignment="1">
      <protection locked="0"/>
    </xf>
    <xf numFmtId="37" fontId="24" fillId="4" borderId="0" xfId="0" applyNumberFormat="1" applyFont="1" applyFill="1" applyAlignment="1">
      <alignment horizontal="right"/>
      <protection locked="0"/>
    </xf>
    <xf numFmtId="49" fontId="23" fillId="4" borderId="0" xfId="0" applyNumberFormat="1" applyFont="1" applyFill="1" applyAlignment="1" applyProtection="1">
      <alignment horizontal="center"/>
    </xf>
    <xf numFmtId="39" fontId="32" fillId="4" borderId="0" xfId="0" applyNumberFormat="1" applyFont="1" applyFill="1" applyAlignment="1" applyProtection="1">
      <alignment horizontal="right"/>
    </xf>
    <xf numFmtId="49" fontId="32" fillId="4" borderId="0" xfId="0" applyNumberFormat="1" applyFont="1" applyFill="1" applyAlignment="1" applyProtection="1">
      <alignment horizontal="right"/>
    </xf>
    <xf numFmtId="39" fontId="23" fillId="0" borderId="0" xfId="0" applyNumberFormat="1" applyFont="1" applyAlignment="1" applyProtection="1"/>
    <xf numFmtId="37" fontId="10" fillId="5" borderId="88" xfId="0" applyNumberFormat="1" applyFont="1" applyFill="1" applyBorder="1" applyAlignment="1">
      <alignment horizontal="left"/>
      <protection locked="0"/>
    </xf>
    <xf numFmtId="0" fontId="10" fillId="0" borderId="89" xfId="0" applyFont="1" applyBorder="1" applyAlignment="1">
      <alignment horizontal="left" wrapText="1"/>
      <protection locked="0"/>
    </xf>
    <xf numFmtId="0" fontId="2" fillId="0" borderId="89" xfId="0" applyFont="1" applyBorder="1" applyAlignment="1">
      <alignment horizontal="center" wrapText="1"/>
      <protection locked="0"/>
    </xf>
    <xf numFmtId="39" fontId="10" fillId="5" borderId="89" xfId="0" applyNumberFormat="1" applyFont="1" applyFill="1" applyBorder="1" applyAlignment="1">
      <alignment horizontal="right"/>
      <protection locked="0"/>
    </xf>
    <xf numFmtId="39" fontId="10" fillId="0" borderId="89" xfId="0" applyNumberFormat="1" applyFont="1" applyBorder="1" applyAlignment="1">
      <alignment horizontal="right"/>
      <protection locked="0"/>
    </xf>
    <xf numFmtId="39" fontId="10" fillId="0" borderId="90" xfId="0" applyNumberFormat="1" applyFont="1" applyBorder="1" applyAlignment="1">
      <alignment horizontal="right"/>
      <protection locked="0"/>
    </xf>
    <xf numFmtId="0" fontId="9" fillId="0" borderId="0" xfId="0" applyFont="1" applyAlignment="1">
      <alignment horizontal="left" wrapText="1"/>
      <protection locked="0"/>
    </xf>
    <xf numFmtId="0" fontId="27" fillId="0" borderId="0" xfId="0" applyFont="1" applyAlignment="1">
      <alignment horizontal="center" wrapText="1"/>
      <protection locked="0"/>
    </xf>
    <xf numFmtId="4" fontId="2" fillId="7" borderId="0" xfId="0" applyNumberFormat="1" applyFont="1" applyFill="1" applyAlignment="1">
      <alignment horizontal="right"/>
      <protection locked="0"/>
    </xf>
    <xf numFmtId="39" fontId="2" fillId="7" borderId="0" xfId="0" applyNumberFormat="1" applyFont="1" applyFill="1" applyAlignment="1">
      <alignment horizontal="right"/>
      <protection locked="0"/>
    </xf>
    <xf numFmtId="39" fontId="9" fillId="0" borderId="0" xfId="0" applyNumberFormat="1" applyFont="1" applyAlignment="1">
      <alignment horizontal="right"/>
      <protection locked="0"/>
    </xf>
    <xf numFmtId="0" fontId="2" fillId="0" borderId="65" xfId="0" applyFont="1" applyBorder="1" applyAlignment="1" applyProtection="1">
      <alignment horizontal="left"/>
    </xf>
    <xf numFmtId="4" fontId="2" fillId="7" borderId="39" xfId="0" applyNumberFormat="1" applyFont="1" applyFill="1" applyBorder="1" applyAlignment="1">
      <alignment horizontal="right"/>
      <protection locked="0"/>
    </xf>
    <xf numFmtId="49" fontId="2" fillId="7" borderId="39" xfId="0" applyNumberFormat="1" applyFont="1" applyFill="1" applyBorder="1" applyAlignment="1">
      <alignment horizontal="left" wrapText="1"/>
      <protection locked="0"/>
    </xf>
    <xf numFmtId="0" fontId="2" fillId="0" borderId="66" xfId="0" applyFont="1" applyBorder="1" applyAlignment="1">
      <alignment wrapText="1"/>
      <protection locked="0"/>
    </xf>
    <xf numFmtId="0" fontId="2" fillId="0" borderId="66" xfId="0" applyFont="1" applyBorder="1" applyAlignment="1" applyProtection="1">
      <alignment horizontal="center" wrapText="1"/>
    </xf>
    <xf numFmtId="4" fontId="2" fillId="0" borderId="66" xfId="0" applyNumberFormat="1" applyFont="1" applyBorder="1" applyAlignment="1" applyProtection="1">
      <alignment horizontal="right"/>
    </xf>
    <xf numFmtId="39" fontId="21" fillId="0" borderId="66" xfId="0" applyNumberFormat="1" applyFont="1" applyBorder="1" applyAlignment="1" applyProtection="1"/>
    <xf numFmtId="0" fontId="2" fillId="0" borderId="63" xfId="0" applyFont="1" applyBorder="1" applyAlignment="1" applyProtection="1">
      <alignment horizontal="left"/>
    </xf>
    <xf numFmtId="4" fontId="2" fillId="7" borderId="64" xfId="0" applyNumberFormat="1" applyFont="1" applyFill="1" applyBorder="1" applyAlignment="1">
      <alignment horizontal="right"/>
      <protection locked="0"/>
    </xf>
    <xf numFmtId="39" fontId="2" fillId="7" borderId="64" xfId="0" applyNumberFormat="1" applyFont="1" applyFill="1" applyBorder="1" applyAlignment="1">
      <alignment horizontal="right"/>
      <protection locked="0"/>
    </xf>
    <xf numFmtId="0" fontId="27" fillId="0" borderId="39" xfId="0" applyFont="1" applyBorder="1" applyAlignment="1" applyProtection="1">
      <alignment horizontal="left"/>
    </xf>
    <xf numFmtId="0" fontId="27" fillId="0" borderId="39" xfId="0" applyFont="1" applyBorder="1" applyAlignment="1" applyProtection="1">
      <alignment horizontal="center"/>
    </xf>
    <xf numFmtId="39" fontId="34" fillId="7" borderId="39" xfId="0" applyNumberFormat="1" applyFont="1" applyFill="1" applyBorder="1" applyAlignment="1">
      <alignment horizontal="right"/>
      <protection locked="0"/>
    </xf>
    <xf numFmtId="39" fontId="27" fillId="5" borderId="39" xfId="0" applyNumberFormat="1" applyFont="1" applyFill="1" applyBorder="1" applyAlignment="1">
      <protection locked="0"/>
    </xf>
    <xf numFmtId="49" fontId="21" fillId="9" borderId="0" xfId="0" applyNumberFormat="1" applyFont="1" applyFill="1" applyAlignment="1" applyProtection="1">
      <alignment horizontal="left"/>
    </xf>
    <xf numFmtId="0" fontId="2" fillId="0" borderId="0" xfId="0" applyFont="1" applyAlignment="1">
      <alignment horizontal="left" wrapText="1"/>
      <protection locked="0"/>
    </xf>
    <xf numFmtId="49" fontId="21" fillId="9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39" fontId="6" fillId="0" borderId="50" xfId="0" applyNumberFormat="1" applyFont="1" applyBorder="1" applyAlignment="1">
      <alignment horizontal="right" vertical="center"/>
      <protection locked="0"/>
    </xf>
    <xf numFmtId="0" fontId="4" fillId="0" borderId="91" xfId="0" applyFont="1" applyBorder="1" applyAlignment="1" applyProtection="1">
      <alignment horizontal="left" vertical="center" wrapText="1"/>
    </xf>
    <xf numFmtId="0" fontId="6" fillId="0" borderId="9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164" fontId="6" fillId="0" borderId="14" xfId="0" applyNumberFormat="1" applyFont="1" applyBorder="1" applyAlignment="1" applyProtection="1">
      <alignment horizontal="center" vertical="center"/>
    </xf>
    <xf numFmtId="39" fontId="6" fillId="0" borderId="53" xfId="0" applyNumberFormat="1" applyFont="1" applyBorder="1" applyAlignment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9" fillId="0" borderId="71" xfId="0" applyFont="1" applyBorder="1" applyAlignment="1" applyProtection="1">
      <alignment horizontal="left" vertical="center" wrapText="1"/>
    </xf>
    <xf numFmtId="0" fontId="29" fillId="0" borderId="92" xfId="0" applyFont="1" applyBorder="1" applyAlignment="1" applyProtection="1">
      <alignment horizontal="left" vertical="center" wrapText="1"/>
    </xf>
    <xf numFmtId="0" fontId="29" fillId="0" borderId="72" xfId="0" applyFont="1" applyBorder="1" applyAlignment="1" applyProtection="1">
      <alignment horizontal="left" vertical="center" wrapText="1"/>
    </xf>
    <xf numFmtId="0" fontId="6" fillId="0" borderId="93" xfId="0" applyFont="1" applyBorder="1" applyAlignment="1" applyProtection="1">
      <alignment horizontal="left" vertical="center"/>
    </xf>
    <xf numFmtId="0" fontId="6" fillId="0" borderId="94" xfId="0" applyFont="1" applyBorder="1" applyAlignment="1" applyProtection="1">
      <alignment horizontal="left" vertical="center" wrapText="1"/>
    </xf>
    <xf numFmtId="0" fontId="6" fillId="0" borderId="94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49" fontId="23" fillId="6" borderId="70" xfId="0" applyNumberFormat="1" applyFont="1" applyFill="1" applyBorder="1" applyAlignment="1" applyProtection="1">
      <alignment horizontal="left" wrapText="1"/>
    </xf>
    <xf numFmtId="0" fontId="0" fillId="0" borderId="70" xfId="0" applyBorder="1" applyAlignment="1">
      <protection locked="0"/>
    </xf>
  </cellXfs>
  <cellStyles count="3">
    <cellStyle name="Normální" xfId="0" builtinId="0"/>
    <cellStyle name="Normální 2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R39"/>
  <sheetViews>
    <sheetView showGridLines="0" topLeftCell="A31" workbookViewId="0">
      <selection activeCell="E12" sqref="E12:L12"/>
    </sheetView>
  </sheetViews>
  <sheetFormatPr defaultRowHeight="10.199999999999999" x14ac:dyDescent="0.2"/>
  <cols>
    <col min="1" max="1" width="4" style="1" customWidth="1"/>
    <col min="2" max="2" width="9.42578125" style="1" customWidth="1"/>
    <col min="3" max="3" width="2.42578125" style="1" customWidth="1"/>
    <col min="4" max="4" width="7.42578125" style="1" customWidth="1"/>
    <col min="5" max="5" width="15.85546875" style="1" customWidth="1"/>
    <col min="6" max="6" width="3.140625" style="1" customWidth="1"/>
    <col min="7" max="7" width="4.28515625" style="1" customWidth="1"/>
    <col min="9" max="9" width="5.140625" style="1" customWidth="1"/>
    <col min="10" max="10" width="4.140625" style="1" customWidth="1"/>
    <col min="11" max="11" width="2.28515625" style="1" customWidth="1"/>
    <col min="12" max="12" width="6.140625" style="1" customWidth="1"/>
    <col min="14" max="14" width="5" style="1" customWidth="1"/>
    <col min="15" max="15" width="6.42578125" style="1" customWidth="1"/>
    <col min="16" max="16" width="11.85546875" style="1" customWidth="1"/>
    <col min="17" max="17" width="3.140625" style="1" customWidth="1"/>
    <col min="18" max="18" width="17.28515625" style="1" customWidth="1"/>
  </cols>
  <sheetData>
    <row r="1" spans="1:18" ht="13.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2.8" x14ac:dyDescent="0.4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3.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10.8" thickBo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27.6" customHeight="1" thickBot="1" x14ac:dyDescent="0.25">
      <c r="A5" s="15"/>
      <c r="B5" s="16" t="s">
        <v>1</v>
      </c>
      <c r="C5" s="16"/>
      <c r="D5" s="16"/>
      <c r="E5" s="520" t="s">
        <v>191</v>
      </c>
      <c r="F5" s="520"/>
      <c r="G5" s="520"/>
      <c r="H5" s="520"/>
      <c r="I5" s="520"/>
      <c r="J5" s="520"/>
      <c r="K5" s="520"/>
      <c r="L5" s="520"/>
      <c r="M5" s="16"/>
      <c r="N5" s="16"/>
      <c r="O5" s="513" t="s">
        <v>2</v>
      </c>
      <c r="P5" s="513"/>
      <c r="Q5" s="17"/>
      <c r="R5" s="18" t="s">
        <v>157</v>
      </c>
    </row>
    <row r="6" spans="1:18" ht="23.4" customHeight="1" thickBot="1" x14ac:dyDescent="0.25">
      <c r="A6" s="15"/>
      <c r="B6" s="16" t="s">
        <v>3</v>
      </c>
      <c r="C6" s="16"/>
      <c r="D6" s="16"/>
      <c r="E6" s="520" t="s">
        <v>185</v>
      </c>
      <c r="F6" s="520"/>
      <c r="G6" s="520"/>
      <c r="H6" s="520"/>
      <c r="I6" s="520"/>
      <c r="J6" s="520"/>
      <c r="K6" s="520"/>
      <c r="L6" s="520"/>
      <c r="M6" s="16"/>
      <c r="N6" s="16"/>
      <c r="O6" s="513" t="s">
        <v>4</v>
      </c>
      <c r="P6" s="513"/>
      <c r="Q6" s="19"/>
      <c r="R6" s="20"/>
    </row>
    <row r="7" spans="1:18" ht="23.4" customHeight="1" thickBot="1" x14ac:dyDescent="0.25">
      <c r="A7" s="15"/>
      <c r="B7" s="16" t="s">
        <v>5</v>
      </c>
      <c r="C7" s="16"/>
      <c r="D7" s="16"/>
      <c r="E7" s="520" t="s">
        <v>187</v>
      </c>
      <c r="F7" s="520"/>
      <c r="G7" s="520"/>
      <c r="H7" s="520"/>
      <c r="I7" s="520"/>
      <c r="J7" s="520"/>
      <c r="K7" s="520"/>
      <c r="L7" s="520"/>
      <c r="M7" s="16"/>
      <c r="N7" s="16"/>
      <c r="O7" s="521" t="s">
        <v>186</v>
      </c>
      <c r="P7" s="521"/>
      <c r="Q7" s="21"/>
      <c r="R7" s="22"/>
    </row>
    <row r="8" spans="1:18" ht="10.8" thickBo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13" t="s">
        <v>6</v>
      </c>
      <c r="P8" s="513"/>
      <c r="Q8" s="16" t="s">
        <v>7</v>
      </c>
      <c r="R8" s="20"/>
    </row>
    <row r="9" spans="1:18" ht="28.2" customHeight="1" x14ac:dyDescent="0.2">
      <c r="A9" s="15"/>
      <c r="B9" s="16" t="s">
        <v>8</v>
      </c>
      <c r="C9" s="16"/>
      <c r="D9" s="16"/>
      <c r="E9" s="514" t="s">
        <v>280</v>
      </c>
      <c r="F9" s="515"/>
      <c r="G9" s="515"/>
      <c r="H9" s="515"/>
      <c r="I9" s="515"/>
      <c r="J9" s="515"/>
      <c r="K9" s="515"/>
      <c r="L9" s="516"/>
      <c r="M9" s="16"/>
      <c r="N9" s="16"/>
      <c r="O9" s="517"/>
      <c r="P9" s="517"/>
      <c r="Q9" s="329"/>
      <c r="R9" s="330"/>
    </row>
    <row r="10" spans="1:18" ht="28.2" customHeight="1" x14ac:dyDescent="0.2">
      <c r="A10" s="15"/>
      <c r="B10" s="400" t="s">
        <v>189</v>
      </c>
      <c r="C10" s="16"/>
      <c r="D10" s="16"/>
      <c r="E10" s="518" t="s">
        <v>188</v>
      </c>
      <c r="F10" s="518"/>
      <c r="G10" s="518"/>
      <c r="H10" s="518"/>
      <c r="I10" s="518"/>
      <c r="J10" s="518"/>
      <c r="K10" s="518"/>
      <c r="L10" s="518"/>
      <c r="M10" s="16"/>
      <c r="N10" s="16"/>
      <c r="O10" s="331"/>
      <c r="P10" s="399"/>
      <c r="Q10" s="398"/>
      <c r="R10" s="33"/>
    </row>
    <row r="11" spans="1:18" ht="28.2" customHeight="1" x14ac:dyDescent="0.2">
      <c r="A11" s="15"/>
      <c r="B11" s="16" t="s">
        <v>9</v>
      </c>
      <c r="C11" s="16"/>
      <c r="D11" s="16"/>
      <c r="E11" s="518" t="s">
        <v>10</v>
      </c>
      <c r="F11" s="518"/>
      <c r="G11" s="518"/>
      <c r="H11" s="518"/>
      <c r="I11" s="518"/>
      <c r="J11" s="518"/>
      <c r="K11" s="518"/>
      <c r="L11" s="518"/>
      <c r="M11" s="16"/>
      <c r="N11" s="16"/>
      <c r="O11" s="519"/>
      <c r="P11" s="519"/>
      <c r="Q11" s="331"/>
      <c r="R11" s="37"/>
    </row>
    <row r="12" spans="1:18" ht="28.2" customHeight="1" x14ac:dyDescent="0.2">
      <c r="A12" s="15"/>
      <c r="B12" s="16" t="s">
        <v>11</v>
      </c>
      <c r="C12" s="16"/>
      <c r="D12" s="16"/>
      <c r="E12" s="518" t="s">
        <v>12</v>
      </c>
      <c r="F12" s="518"/>
      <c r="G12" s="518"/>
      <c r="H12" s="518"/>
      <c r="I12" s="518"/>
      <c r="J12" s="518"/>
      <c r="K12" s="518"/>
      <c r="L12" s="518"/>
      <c r="M12" s="16"/>
      <c r="N12" s="16"/>
      <c r="O12" s="519"/>
      <c r="P12" s="519"/>
      <c r="Q12" s="331"/>
      <c r="R12" s="37"/>
    </row>
    <row r="13" spans="1:18" ht="28.2" customHeight="1" thickBot="1" x14ac:dyDescent="0.25">
      <c r="A13" s="15"/>
      <c r="B13" s="16" t="s">
        <v>13</v>
      </c>
      <c r="C13" s="16"/>
      <c r="D13" s="16"/>
      <c r="E13" s="508" t="s">
        <v>190</v>
      </c>
      <c r="F13" s="508"/>
      <c r="G13" s="508"/>
      <c r="H13" s="508"/>
      <c r="I13" s="508"/>
      <c r="J13" s="508"/>
      <c r="K13" s="508"/>
      <c r="L13" s="508"/>
      <c r="M13" s="16"/>
      <c r="N13" s="16"/>
      <c r="O13" s="509"/>
      <c r="P13" s="509"/>
      <c r="Q13" s="509"/>
      <c r="R13" s="509"/>
    </row>
    <row r="14" spans="1:18" x14ac:dyDescent="0.2">
      <c r="A14" s="23"/>
      <c r="B14" s="24"/>
      <c r="C14" s="24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5"/>
      <c r="R14" s="26"/>
    </row>
    <row r="15" spans="1:18" x14ac:dyDescent="0.2">
      <c r="A15" s="15"/>
      <c r="B15" s="16"/>
      <c r="C15" s="16"/>
      <c r="D15" s="16"/>
      <c r="E15" s="27" t="s">
        <v>14</v>
      </c>
      <c r="F15" s="16"/>
      <c r="G15" s="16"/>
      <c r="H15" s="16"/>
      <c r="I15" s="16"/>
      <c r="J15" s="16"/>
      <c r="K15" s="16"/>
      <c r="L15" s="16"/>
      <c r="M15" s="16"/>
      <c r="N15" s="16"/>
      <c r="O15" s="510" t="s">
        <v>15</v>
      </c>
      <c r="P15" s="510"/>
      <c r="Q15" s="27"/>
      <c r="R15" s="28"/>
    </row>
    <row r="16" spans="1:18" x14ac:dyDescent="0.2">
      <c r="A16" s="15"/>
      <c r="B16" s="16"/>
      <c r="C16" s="16"/>
      <c r="D16" s="16"/>
      <c r="E16" s="29"/>
      <c r="F16" s="16"/>
      <c r="G16" s="27"/>
      <c r="H16" s="16"/>
      <c r="I16" s="27"/>
      <c r="J16" s="16"/>
      <c r="K16" s="16"/>
      <c r="L16" s="16"/>
      <c r="M16" s="16"/>
      <c r="N16" s="16"/>
      <c r="O16" s="511">
        <v>44270</v>
      </c>
      <c r="P16" s="511"/>
      <c r="Q16" s="27"/>
      <c r="R16" s="30"/>
    </row>
    <row r="17" spans="1:18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6"/>
      <c r="P17" s="32"/>
      <c r="Q17" s="32"/>
      <c r="R17" s="33"/>
    </row>
    <row r="18" spans="1:18" ht="13.2" x14ac:dyDescent="0.2">
      <c r="A18" s="34"/>
      <c r="B18" s="35"/>
      <c r="C18" s="35"/>
      <c r="D18" s="35"/>
      <c r="E18" s="36" t="s">
        <v>16</v>
      </c>
      <c r="F18" s="35"/>
      <c r="G18" s="35"/>
      <c r="H18" s="35"/>
      <c r="I18" s="35"/>
      <c r="J18" s="35"/>
      <c r="K18" s="35"/>
      <c r="L18" s="35"/>
      <c r="M18" s="35"/>
      <c r="N18" s="35"/>
      <c r="O18" s="13"/>
      <c r="P18" s="35"/>
      <c r="Q18" s="35"/>
      <c r="R18" s="37"/>
    </row>
    <row r="19" spans="1:18" x14ac:dyDescent="0.2">
      <c r="A19" s="38" t="s">
        <v>17</v>
      </c>
      <c r="B19" s="39"/>
      <c r="C19" s="39"/>
      <c r="D19" s="40"/>
      <c r="E19" s="41" t="s">
        <v>18</v>
      </c>
      <c r="F19" s="40"/>
      <c r="G19" s="41" t="s">
        <v>19</v>
      </c>
      <c r="H19" s="39"/>
      <c r="I19" s="40"/>
      <c r="J19" s="41"/>
      <c r="K19" s="39"/>
      <c r="L19" s="41" t="s">
        <v>20</v>
      </c>
      <c r="M19" s="39"/>
      <c r="N19" s="39"/>
      <c r="O19" s="39"/>
      <c r="P19" s="40"/>
      <c r="Q19" s="41" t="s">
        <v>21</v>
      </c>
      <c r="R19" s="42"/>
    </row>
    <row r="20" spans="1:18" ht="13.2" x14ac:dyDescent="0.2">
      <c r="A20" s="43"/>
      <c r="B20" s="44"/>
      <c r="C20" s="44"/>
      <c r="D20" s="45"/>
      <c r="E20" s="46"/>
      <c r="F20" s="47"/>
      <c r="G20" s="48"/>
      <c r="H20" s="44"/>
      <c r="I20" s="45"/>
      <c r="J20" s="46"/>
      <c r="K20" s="49"/>
      <c r="L20" s="48"/>
      <c r="M20" s="44"/>
      <c r="N20" s="44"/>
      <c r="O20" s="50"/>
      <c r="P20" s="45"/>
      <c r="Q20" s="48"/>
      <c r="R20" s="51"/>
    </row>
    <row r="21" spans="1:18" ht="13.2" x14ac:dyDescent="0.2">
      <c r="A21" s="34"/>
      <c r="B21" s="35"/>
      <c r="C21" s="35"/>
      <c r="D21" s="35"/>
      <c r="E21" s="36" t="s">
        <v>22</v>
      </c>
      <c r="F21" s="35"/>
      <c r="G21" s="35"/>
      <c r="H21" s="35"/>
      <c r="I21" s="35"/>
      <c r="J21" s="52"/>
      <c r="K21" s="35"/>
      <c r="L21" s="35"/>
      <c r="M21" s="35"/>
      <c r="N21" s="35"/>
      <c r="O21" s="32"/>
      <c r="P21" s="35"/>
      <c r="Q21" s="35"/>
      <c r="R21" s="37"/>
    </row>
    <row r="22" spans="1:18" ht="15.6" x14ac:dyDescent="0.2">
      <c r="A22" s="53" t="s">
        <v>23</v>
      </c>
      <c r="B22" s="54"/>
      <c r="C22" s="55" t="s">
        <v>24</v>
      </c>
      <c r="D22" s="56"/>
      <c r="E22" s="56"/>
      <c r="F22" s="57"/>
      <c r="G22" s="58" t="s">
        <v>25</v>
      </c>
      <c r="H22" s="59"/>
      <c r="I22" s="55" t="s">
        <v>26</v>
      </c>
      <c r="J22" s="56"/>
      <c r="K22" s="56"/>
      <c r="L22" s="58" t="s">
        <v>27</v>
      </c>
      <c r="M22" s="59"/>
      <c r="N22" s="55" t="s">
        <v>28</v>
      </c>
      <c r="O22" s="60"/>
      <c r="P22" s="56"/>
      <c r="Q22" s="56"/>
      <c r="R22" s="61"/>
    </row>
    <row r="23" spans="1:18" ht="21" customHeight="1" x14ac:dyDescent="0.2">
      <c r="A23" s="62" t="s">
        <v>29</v>
      </c>
      <c r="B23" s="63" t="s">
        <v>184</v>
      </c>
      <c r="C23" s="64"/>
      <c r="D23" s="65" t="s">
        <v>30</v>
      </c>
      <c r="E23" s="66">
        <f>SUM(rekapitulace!C25)</f>
        <v>0</v>
      </c>
      <c r="F23" s="67"/>
      <c r="G23" s="68" t="s">
        <v>31</v>
      </c>
      <c r="H23" s="63" t="s">
        <v>32</v>
      </c>
      <c r="I23" s="64"/>
      <c r="J23" s="69"/>
      <c r="K23" s="70"/>
      <c r="L23" s="68" t="s">
        <v>33</v>
      </c>
      <c r="M23" s="71" t="s">
        <v>34</v>
      </c>
      <c r="N23" s="72"/>
      <c r="O23" s="72"/>
      <c r="P23" s="72"/>
      <c r="Q23" s="73"/>
      <c r="R23" s="74"/>
    </row>
    <row r="24" spans="1:18" ht="21.75" customHeight="1" x14ac:dyDescent="0.2">
      <c r="A24" s="62" t="s">
        <v>35</v>
      </c>
      <c r="B24" s="63"/>
      <c r="C24" s="64"/>
      <c r="D24" s="65" t="s">
        <v>30</v>
      </c>
      <c r="E24" s="66"/>
      <c r="F24" s="67"/>
      <c r="G24" s="68" t="s">
        <v>36</v>
      </c>
      <c r="H24" s="16" t="s">
        <v>37</v>
      </c>
      <c r="I24" s="64"/>
      <c r="J24" s="69"/>
      <c r="K24" s="70"/>
      <c r="L24" s="68" t="s">
        <v>38</v>
      </c>
      <c r="M24" s="71" t="s">
        <v>39</v>
      </c>
      <c r="N24" s="72"/>
      <c r="O24" s="16"/>
      <c r="P24" s="72"/>
      <c r="Q24" s="73"/>
      <c r="R24" s="74"/>
    </row>
    <row r="25" spans="1:18" ht="19.5" customHeight="1" x14ac:dyDescent="0.2">
      <c r="A25" s="62" t="s">
        <v>40</v>
      </c>
      <c r="B25" s="63"/>
      <c r="C25" s="64"/>
      <c r="D25" s="65" t="s">
        <v>30</v>
      </c>
      <c r="E25" s="66"/>
      <c r="F25" s="67"/>
      <c r="G25" s="68" t="s">
        <v>41</v>
      </c>
      <c r="H25" s="63" t="s">
        <v>42</v>
      </c>
      <c r="I25" s="64"/>
      <c r="J25" s="69"/>
      <c r="K25" s="70"/>
      <c r="L25" s="68" t="s">
        <v>43</v>
      </c>
      <c r="M25" s="71" t="s">
        <v>44</v>
      </c>
      <c r="N25" s="72"/>
      <c r="O25" s="72"/>
      <c r="P25" s="72"/>
      <c r="Q25" s="73"/>
      <c r="R25" s="74"/>
    </row>
    <row r="26" spans="1:18" ht="19.5" customHeight="1" x14ac:dyDescent="0.2">
      <c r="A26" s="62" t="s">
        <v>45</v>
      </c>
      <c r="B26" s="63"/>
      <c r="C26" s="64"/>
      <c r="D26" s="65" t="s">
        <v>30</v>
      </c>
      <c r="E26" s="66"/>
      <c r="F26" s="67"/>
      <c r="G26" s="68" t="s">
        <v>46</v>
      </c>
      <c r="H26" s="63"/>
      <c r="I26" s="64"/>
      <c r="J26" s="69"/>
      <c r="K26" s="70"/>
      <c r="L26" s="68" t="s">
        <v>47</v>
      </c>
      <c r="M26" s="71" t="s">
        <v>48</v>
      </c>
      <c r="N26" s="72"/>
      <c r="O26" s="16"/>
      <c r="P26" s="72"/>
      <c r="Q26" s="73"/>
      <c r="R26" s="74"/>
    </row>
    <row r="27" spans="1:18" ht="19.5" customHeight="1" x14ac:dyDescent="0.2">
      <c r="A27" s="62" t="s">
        <v>49</v>
      </c>
      <c r="B27" s="63"/>
      <c r="C27" s="64"/>
      <c r="D27" s="65" t="s">
        <v>30</v>
      </c>
      <c r="E27" s="66"/>
      <c r="F27" s="67"/>
      <c r="G27" s="75"/>
      <c r="H27" s="72"/>
      <c r="I27" s="64"/>
      <c r="J27" s="76"/>
      <c r="K27" s="70"/>
      <c r="L27" s="68" t="s">
        <v>50</v>
      </c>
      <c r="M27" s="71" t="s">
        <v>51</v>
      </c>
      <c r="N27" s="72"/>
      <c r="O27" s="72"/>
      <c r="P27" s="72"/>
      <c r="Q27" s="73"/>
      <c r="R27" s="74"/>
    </row>
    <row r="28" spans="1:18" ht="18" customHeight="1" x14ac:dyDescent="0.2">
      <c r="A28" s="62" t="s">
        <v>52</v>
      </c>
      <c r="B28" s="63"/>
      <c r="C28" s="64"/>
      <c r="D28" s="65" t="s">
        <v>30</v>
      </c>
      <c r="E28" s="66"/>
      <c r="F28" s="67"/>
      <c r="G28" s="75"/>
      <c r="H28" s="72"/>
      <c r="I28" s="64"/>
      <c r="J28" s="76"/>
      <c r="K28" s="70"/>
      <c r="L28" s="68" t="s">
        <v>53</v>
      </c>
      <c r="M28" s="63" t="s">
        <v>54</v>
      </c>
      <c r="N28" s="72"/>
      <c r="O28" s="16"/>
      <c r="P28" s="72"/>
      <c r="Q28" s="64"/>
      <c r="R28" s="74"/>
    </row>
    <row r="29" spans="1:18" ht="18" customHeight="1" x14ac:dyDescent="0.25">
      <c r="A29" s="62" t="s">
        <v>55</v>
      </c>
      <c r="B29" s="77" t="s">
        <v>56</v>
      </c>
      <c r="C29" s="72"/>
      <c r="D29" s="64"/>
      <c r="E29" s="78">
        <f>SUM(E23:E28)</f>
        <v>0</v>
      </c>
      <c r="F29" s="79"/>
      <c r="G29" s="68" t="s">
        <v>57</v>
      </c>
      <c r="H29" s="77" t="s">
        <v>58</v>
      </c>
      <c r="I29" s="64"/>
      <c r="J29" s="80"/>
      <c r="K29" s="81">
        <v>0</v>
      </c>
      <c r="L29" s="68" t="s">
        <v>59</v>
      </c>
      <c r="M29" s="77" t="s">
        <v>145</v>
      </c>
      <c r="N29" s="72"/>
      <c r="O29" s="72"/>
      <c r="P29" s="72"/>
      <c r="Q29" s="64"/>
      <c r="R29" s="82">
        <f>SUM(VRN!G20)</f>
        <v>0</v>
      </c>
    </row>
    <row r="30" spans="1:18" ht="18.75" customHeight="1" x14ac:dyDescent="0.2">
      <c r="A30" s="83" t="s">
        <v>60</v>
      </c>
      <c r="B30" s="84" t="s">
        <v>61</v>
      </c>
      <c r="C30" s="85"/>
      <c r="D30" s="86"/>
      <c r="E30" s="87"/>
      <c r="F30" s="88"/>
      <c r="G30" s="89" t="s">
        <v>62</v>
      </c>
      <c r="H30" s="84" t="s">
        <v>63</v>
      </c>
      <c r="I30" s="86"/>
      <c r="J30" s="90"/>
      <c r="K30" s="91"/>
      <c r="L30" s="89" t="s">
        <v>64</v>
      </c>
      <c r="M30" s="84" t="s">
        <v>65</v>
      </c>
      <c r="N30" s="85"/>
      <c r="O30" s="32"/>
      <c r="P30" s="85"/>
      <c r="Q30" s="86"/>
      <c r="R30" s="92"/>
    </row>
    <row r="31" spans="1:18" ht="15.6" x14ac:dyDescent="0.2">
      <c r="A31" s="93"/>
      <c r="B31" s="94"/>
      <c r="C31" s="95" t="s">
        <v>66</v>
      </c>
      <c r="D31" s="96"/>
      <c r="E31" s="96"/>
      <c r="F31" s="96"/>
      <c r="G31" s="96"/>
      <c r="H31" s="96"/>
      <c r="I31" s="96"/>
      <c r="J31" s="96"/>
      <c r="K31" s="96"/>
      <c r="L31" s="58" t="s">
        <v>67</v>
      </c>
      <c r="M31" s="97"/>
      <c r="N31" s="56" t="s">
        <v>68</v>
      </c>
      <c r="O31" s="98"/>
      <c r="P31" s="98"/>
      <c r="Q31" s="98"/>
      <c r="R31" s="99">
        <f>SUM(E29+R29)</f>
        <v>0</v>
      </c>
    </row>
    <row r="32" spans="1:18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00"/>
      <c r="M32" s="101" t="s">
        <v>69</v>
      </c>
      <c r="N32" s="102"/>
      <c r="O32" s="103" t="s">
        <v>70</v>
      </c>
      <c r="P32" s="102"/>
      <c r="Q32" s="103" t="s">
        <v>71</v>
      </c>
      <c r="R32" s="104" t="s">
        <v>72</v>
      </c>
    </row>
    <row r="33" spans="1:18" ht="16.5" customHeight="1" x14ac:dyDescent="0.2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08" t="s">
        <v>73</v>
      </c>
      <c r="N33" s="109"/>
      <c r="O33" s="110">
        <v>15</v>
      </c>
      <c r="P33" s="512">
        <v>0</v>
      </c>
      <c r="Q33" s="512"/>
      <c r="R33" s="111">
        <v>0</v>
      </c>
    </row>
    <row r="34" spans="1:18" ht="19.5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12" t="s">
        <v>74</v>
      </c>
      <c r="N34" s="113"/>
      <c r="O34" s="114">
        <v>21</v>
      </c>
      <c r="P34" s="507">
        <f>R31</f>
        <v>0</v>
      </c>
      <c r="Q34" s="507"/>
      <c r="R34" s="115">
        <f>PRODUCT(O34,P34)/100</f>
        <v>0</v>
      </c>
    </row>
    <row r="35" spans="1:18" ht="21.75" customHeight="1" x14ac:dyDescent="0.2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6"/>
      <c r="M35" s="117" t="s">
        <v>75</v>
      </c>
      <c r="N35" s="118"/>
      <c r="O35" s="119"/>
      <c r="P35" s="118"/>
      <c r="Q35" s="120"/>
      <c r="R35" s="121">
        <f>SUM(R31,R34)</f>
        <v>0</v>
      </c>
    </row>
    <row r="36" spans="1:18" ht="15.6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22" t="s">
        <v>76</v>
      </c>
      <c r="M36" s="123"/>
      <c r="N36" s="124" t="s">
        <v>77</v>
      </c>
      <c r="O36" s="125"/>
      <c r="P36" s="123"/>
      <c r="Q36" s="123"/>
      <c r="R36" s="126"/>
    </row>
    <row r="37" spans="1:18" ht="13.2" x14ac:dyDescent="0.2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27"/>
      <c r="M37" s="128" t="s">
        <v>78</v>
      </c>
      <c r="N37" s="129"/>
      <c r="O37" s="129"/>
      <c r="P37" s="129"/>
      <c r="Q37" s="129"/>
      <c r="R37" s="130">
        <v>0</v>
      </c>
    </row>
    <row r="38" spans="1:18" ht="13.2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27"/>
      <c r="M38" s="128" t="s">
        <v>79</v>
      </c>
      <c r="N38" s="129"/>
      <c r="O38" s="129"/>
      <c r="P38" s="129"/>
      <c r="Q38" s="129"/>
      <c r="R38" s="130">
        <v>0</v>
      </c>
    </row>
    <row r="39" spans="1:18" ht="13.2" x14ac:dyDescent="0.2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3"/>
      <c r="M39" s="134" t="s">
        <v>80</v>
      </c>
      <c r="N39" s="135"/>
      <c r="O39" s="135"/>
      <c r="P39" s="135"/>
      <c r="Q39" s="135"/>
      <c r="R39" s="136">
        <v>0</v>
      </c>
    </row>
  </sheetData>
  <sheetProtection selectLockedCells="1" selectUnlockedCells="1"/>
  <mergeCells count="21">
    <mergeCell ref="E12:L12"/>
    <mergeCell ref="O12:P12"/>
    <mergeCell ref="E10:L10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1:L11"/>
    <mergeCell ref="O11:P11"/>
    <mergeCell ref="P34:Q34"/>
    <mergeCell ref="E13:L13"/>
    <mergeCell ref="O13:P13"/>
    <mergeCell ref="Q13:R13"/>
    <mergeCell ref="O15:P15"/>
    <mergeCell ref="O16:P16"/>
    <mergeCell ref="P33:Q33"/>
  </mergeCells>
  <pageMargins left="0.31527777777777777" right="0.51180555555555551" top="0.78749999999999998" bottom="0.78749999999999998" header="0.51180555555555551" footer="0.31527777777777777"/>
  <pageSetup paperSize="9" scale="95" firstPageNumber="0" orientation="portrait" r:id="rId1"/>
  <headerFooter alignWithMargins="0">
    <oddFooter>&amp;L&amp;F&amp;C&amp;P z &amp;N&amp;R&amp;A</oddFooter>
  </headerFooter>
  <ignoredErrors>
    <ignoredError sqref="G23:G30 L23:L30 A23:A30" numberStoredAsText="1"/>
    <ignoredError sqref="R34:R35 P34 E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workbookViewId="0">
      <selection activeCell="I20" sqref="I20"/>
    </sheetView>
  </sheetViews>
  <sheetFormatPr defaultRowHeight="10.199999999999999" x14ac:dyDescent="0.2"/>
  <cols>
    <col min="2" max="2" width="77.85546875" style="1" customWidth="1"/>
    <col min="3" max="3" width="22.85546875" style="1" customWidth="1"/>
  </cols>
  <sheetData>
    <row r="1" spans="1:6" ht="22.5" customHeight="1" x14ac:dyDescent="0.4">
      <c r="A1" s="137" t="s">
        <v>81</v>
      </c>
      <c r="B1" s="138"/>
      <c r="C1" s="138"/>
    </row>
    <row r="2" spans="1:6" ht="12" x14ac:dyDescent="0.25">
      <c r="A2" s="523" t="s">
        <v>192</v>
      </c>
      <c r="B2" s="523"/>
      <c r="C2" s="523"/>
    </row>
    <row r="3" spans="1:6" ht="12" x14ac:dyDescent="0.25">
      <c r="A3" s="522" t="s">
        <v>162</v>
      </c>
      <c r="B3" s="522"/>
      <c r="C3" s="522"/>
    </row>
    <row r="4" spans="1:6" ht="12" x14ac:dyDescent="0.25">
      <c r="A4" s="139" t="s">
        <v>173</v>
      </c>
      <c r="B4" s="140"/>
      <c r="C4" s="141" t="s">
        <v>183</v>
      </c>
    </row>
    <row r="5" spans="1:6" ht="5.25" customHeight="1" thickBot="1" x14ac:dyDescent="0.25">
      <c r="A5" s="138"/>
      <c r="B5" s="138"/>
      <c r="C5" s="138"/>
    </row>
    <row r="6" spans="1:6" ht="10.8" thickBot="1" x14ac:dyDescent="0.25">
      <c r="A6" s="142" t="s">
        <v>82</v>
      </c>
      <c r="B6" s="142" t="s">
        <v>83</v>
      </c>
      <c r="C6" s="142" t="s">
        <v>84</v>
      </c>
    </row>
    <row r="7" spans="1:6" ht="10.8" thickBot="1" x14ac:dyDescent="0.25">
      <c r="A7" s="142" t="s">
        <v>29</v>
      </c>
      <c r="B7" s="142" t="s">
        <v>35</v>
      </c>
      <c r="C7" s="142">
        <v>3</v>
      </c>
    </row>
    <row r="8" spans="1:6" ht="39.6" customHeight="1" x14ac:dyDescent="0.2">
      <c r="A8" s="143"/>
      <c r="B8" s="144" t="s">
        <v>193</v>
      </c>
      <c r="C8" s="145"/>
    </row>
    <row r="9" spans="1:6" ht="16.2" customHeight="1" x14ac:dyDescent="0.25">
      <c r="A9" s="146" t="s">
        <v>46</v>
      </c>
      <c r="B9" s="147" t="s">
        <v>85</v>
      </c>
      <c r="C9" s="148">
        <f>SUM('SO 100'!G8)</f>
        <v>0</v>
      </c>
    </row>
    <row r="10" spans="1:6" ht="16.2" customHeight="1" x14ac:dyDescent="0.25">
      <c r="A10" s="149">
        <v>12</v>
      </c>
      <c r="B10" s="149" t="s">
        <v>86</v>
      </c>
      <c r="C10" s="148">
        <f>SUM('SO 100'!G17)</f>
        <v>0</v>
      </c>
    </row>
    <row r="11" spans="1:6" ht="16.2" customHeight="1" x14ac:dyDescent="0.25">
      <c r="A11" s="150" t="s">
        <v>47</v>
      </c>
      <c r="B11" s="151" t="s">
        <v>87</v>
      </c>
      <c r="C11" s="148">
        <f>SUM('SO 100'!G23)</f>
        <v>0</v>
      </c>
    </row>
    <row r="12" spans="1:6" ht="16.2" customHeight="1" x14ac:dyDescent="0.25">
      <c r="A12" s="152" t="s">
        <v>53</v>
      </c>
      <c r="B12" s="153" t="s">
        <v>88</v>
      </c>
      <c r="C12" s="148">
        <f>SUM('SO 100'!G30)</f>
        <v>0</v>
      </c>
    </row>
    <row r="13" spans="1:6" ht="16.2" customHeight="1" x14ac:dyDescent="0.25">
      <c r="A13" s="427" t="s">
        <v>89</v>
      </c>
      <c r="B13" s="424" t="s">
        <v>209</v>
      </c>
      <c r="C13" s="148">
        <f>SUM('SO 100'!G36)</f>
        <v>0</v>
      </c>
      <c r="D13" s="425"/>
      <c r="E13" s="425"/>
      <c r="F13" s="426"/>
    </row>
    <row r="14" spans="1:6" ht="16.2" customHeight="1" x14ac:dyDescent="0.25">
      <c r="A14" s="388" t="s">
        <v>90</v>
      </c>
      <c r="B14" s="389" t="s">
        <v>226</v>
      </c>
      <c r="C14" s="148">
        <f>SUM('SO 100'!G46)</f>
        <v>0</v>
      </c>
    </row>
    <row r="15" spans="1:6" ht="16.2" customHeight="1" x14ac:dyDescent="0.25">
      <c r="A15" s="505" t="s">
        <v>91</v>
      </c>
      <c r="B15" s="505" t="s">
        <v>227</v>
      </c>
      <c r="C15" s="148">
        <f>SUM('SO 100'!G54)</f>
        <v>0</v>
      </c>
    </row>
    <row r="16" spans="1:6" ht="16.2" customHeight="1" x14ac:dyDescent="0.25">
      <c r="A16" s="388" t="s">
        <v>92</v>
      </c>
      <c r="B16" s="506" t="s">
        <v>235</v>
      </c>
      <c r="C16" s="148">
        <f>SUM('SO 100'!G61)</f>
        <v>0</v>
      </c>
    </row>
    <row r="17" spans="1:3" ht="16.2" customHeight="1" x14ac:dyDescent="0.25">
      <c r="A17" s="388" t="s">
        <v>179</v>
      </c>
      <c r="B17" s="506" t="s">
        <v>238</v>
      </c>
      <c r="C17" s="148">
        <f>SUM('SO 100'!G67)</f>
        <v>0</v>
      </c>
    </row>
    <row r="18" spans="1:3" ht="16.2" customHeight="1" x14ac:dyDescent="0.25">
      <c r="A18" s="388" t="s">
        <v>242</v>
      </c>
      <c r="B18" s="506" t="s">
        <v>246</v>
      </c>
      <c r="C18" s="148">
        <f>SUM('SO 100'!G74)</f>
        <v>0</v>
      </c>
    </row>
    <row r="19" spans="1:3" ht="16.2" customHeight="1" x14ac:dyDescent="0.25">
      <c r="A19" s="154" t="s">
        <v>247</v>
      </c>
      <c r="B19" s="154" t="s">
        <v>93</v>
      </c>
      <c r="C19" s="148">
        <f>SUM('SO 100'!G77)</f>
        <v>0</v>
      </c>
    </row>
    <row r="20" spans="1:3" ht="16.2" customHeight="1" x14ac:dyDescent="0.25">
      <c r="A20" s="150" t="s">
        <v>31</v>
      </c>
      <c r="B20" s="151" t="s">
        <v>94</v>
      </c>
      <c r="C20" s="148">
        <f>SUM('SO 100'!G82)</f>
        <v>0</v>
      </c>
    </row>
    <row r="21" spans="1:3" ht="16.2" customHeight="1" x14ac:dyDescent="0.25">
      <c r="A21" s="152" t="s">
        <v>146</v>
      </c>
      <c r="B21" s="153" t="s">
        <v>147</v>
      </c>
      <c r="C21" s="148">
        <f>SUM('SO 100'!G84)</f>
        <v>0</v>
      </c>
    </row>
    <row r="22" spans="1:3" ht="16.2" customHeight="1" x14ac:dyDescent="0.25">
      <c r="A22" s="503" t="s">
        <v>256</v>
      </c>
      <c r="B22" s="503" t="s">
        <v>257</v>
      </c>
      <c r="C22" s="148">
        <f>SUM('SO 100'!G96)</f>
        <v>0</v>
      </c>
    </row>
    <row r="23" spans="1:3" ht="16.2" customHeight="1" x14ac:dyDescent="0.25">
      <c r="A23" s="503" t="s">
        <v>277</v>
      </c>
      <c r="B23" s="504" t="s">
        <v>276</v>
      </c>
      <c r="C23" s="148">
        <f>SUM('SO 100'!G98)</f>
        <v>0</v>
      </c>
    </row>
    <row r="24" spans="1:3" ht="6.6" customHeight="1" thickBot="1" x14ac:dyDescent="0.3">
      <c r="A24" s="155"/>
      <c r="B24" s="155"/>
      <c r="C24" s="156"/>
    </row>
    <row r="25" spans="1:3" ht="21.6" customHeight="1" x14ac:dyDescent="0.25">
      <c r="A25" s="157"/>
      <c r="B25" s="157" t="s">
        <v>95</v>
      </c>
      <c r="C25" s="158">
        <f>SUM(C9:C24)</f>
        <v>0</v>
      </c>
    </row>
    <row r="26" spans="1:3" ht="15" customHeight="1" x14ac:dyDescent="0.25">
      <c r="A26" s="159"/>
      <c r="B26" s="159"/>
      <c r="C26" s="160"/>
    </row>
  </sheetData>
  <sheetProtection selectLockedCells="1" selectUnlockedCells="1"/>
  <mergeCells count="2">
    <mergeCell ref="A3:C3"/>
    <mergeCell ref="A2:C2"/>
  </mergeCells>
  <pageMargins left="0.70833333333333337" right="0.70833333333333337" top="0.78749999999999998" bottom="0.78749999999999998" header="0.51180555555555551" footer="0.31527777777777777"/>
  <pageSetup paperSize="9" firstPageNumber="0" orientation="portrait" r:id="rId1"/>
  <headerFooter alignWithMargins="0">
    <oddFooter>&amp;L&amp;F&amp;C&amp;P z &amp;N&amp;R&amp;A</oddFooter>
  </headerFooter>
  <ignoredErrors>
    <ignoredError sqref="A7:B7 A24:A25 A20 A9:A12" numberStoredAsText="1"/>
    <ignoredError sqref="C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showGridLines="0" zoomScale="85" zoomScaleNormal="85" workbookViewId="0">
      <pane ySplit="7" topLeftCell="A68" activePane="bottomLeft" state="frozen"/>
      <selection pane="bottomLeft" activeCell="L117" sqref="L117"/>
    </sheetView>
  </sheetViews>
  <sheetFormatPr defaultColWidth="10.42578125" defaultRowHeight="12" customHeight="1" x14ac:dyDescent="0.2"/>
  <cols>
    <col min="1" max="1" width="5.7109375" style="161" customWidth="1"/>
    <col min="2" max="2" width="15.28515625" style="162" customWidth="1"/>
    <col min="3" max="3" width="77.140625" style="162" customWidth="1"/>
    <col min="4" max="4" width="8.140625" style="162" customWidth="1"/>
    <col min="5" max="5" width="11.7109375" style="163" customWidth="1"/>
    <col min="6" max="6" width="14.140625" style="164" customWidth="1"/>
    <col min="7" max="7" width="18.42578125" style="164" customWidth="1"/>
    <col min="8" max="16384" width="10.42578125" style="165"/>
  </cols>
  <sheetData>
    <row r="1" spans="1:7" s="167" customFormat="1" ht="27" customHeight="1" x14ac:dyDescent="0.4">
      <c r="A1" s="137" t="s">
        <v>96</v>
      </c>
      <c r="B1" s="138"/>
      <c r="C1" s="138"/>
      <c r="D1" s="138"/>
      <c r="E1" s="166"/>
      <c r="F1" s="138"/>
      <c r="G1" s="138"/>
    </row>
    <row r="2" spans="1:7" s="167" customFormat="1" ht="12.75" customHeight="1" x14ac:dyDescent="0.25">
      <c r="A2" s="524" t="s">
        <v>192</v>
      </c>
      <c r="B2" s="524"/>
      <c r="C2" s="524"/>
      <c r="D2" s="524"/>
      <c r="E2" s="524"/>
      <c r="F2" s="138"/>
      <c r="G2" s="138"/>
    </row>
    <row r="3" spans="1:7" s="167" customFormat="1" ht="12.75" customHeight="1" x14ac:dyDescent="0.25">
      <c r="A3" s="525" t="s">
        <v>182</v>
      </c>
      <c r="B3" s="525"/>
      <c r="C3" s="525"/>
      <c r="D3" s="168"/>
      <c r="E3" s="166"/>
      <c r="F3" s="138"/>
      <c r="G3" s="138"/>
    </row>
    <row r="4" spans="1:7" s="167" customFormat="1" ht="12.75" customHeight="1" x14ac:dyDescent="0.25">
      <c r="A4" s="525" t="s">
        <v>173</v>
      </c>
      <c r="B4" s="525"/>
      <c r="C4" s="525"/>
      <c r="D4" s="168"/>
      <c r="E4" s="166"/>
      <c r="F4" s="138"/>
      <c r="G4" s="141" t="s">
        <v>183</v>
      </c>
    </row>
    <row r="5" spans="1:7" s="167" customFormat="1" ht="6" customHeight="1" thickBot="1" x14ac:dyDescent="0.25">
      <c r="A5" s="138"/>
      <c r="B5" s="138"/>
      <c r="C5" s="138"/>
      <c r="D5" s="138"/>
      <c r="E5" s="166"/>
      <c r="F5" s="138"/>
      <c r="G5" s="138"/>
    </row>
    <row r="6" spans="1:7" s="167" customFormat="1" ht="24" customHeight="1" thickBot="1" x14ac:dyDescent="0.25">
      <c r="A6" s="169" t="s">
        <v>97</v>
      </c>
      <c r="B6" s="169" t="s">
        <v>98</v>
      </c>
      <c r="C6" s="169" t="s">
        <v>83</v>
      </c>
      <c r="D6" s="169" t="s">
        <v>99</v>
      </c>
      <c r="E6" s="170" t="s">
        <v>100</v>
      </c>
      <c r="F6" s="169" t="s">
        <v>101</v>
      </c>
      <c r="G6" s="169" t="s">
        <v>102</v>
      </c>
    </row>
    <row r="7" spans="1:7" s="167" customFormat="1" ht="12.75" customHeight="1" thickBot="1" x14ac:dyDescent="0.25">
      <c r="A7" s="142" t="s">
        <v>29</v>
      </c>
      <c r="B7" s="142">
        <v>2</v>
      </c>
      <c r="C7" s="142">
        <v>3</v>
      </c>
      <c r="D7" s="142">
        <v>4</v>
      </c>
      <c r="E7" s="170">
        <v>5</v>
      </c>
      <c r="F7" s="142">
        <v>6</v>
      </c>
      <c r="G7" s="142">
        <v>7</v>
      </c>
    </row>
    <row r="8" spans="1:7" s="167" customFormat="1" ht="33.6" customHeight="1" thickBot="1" x14ac:dyDescent="0.3">
      <c r="A8" s="171"/>
      <c r="B8" s="172" t="s">
        <v>46</v>
      </c>
      <c r="C8" s="173" t="s">
        <v>85</v>
      </c>
      <c r="D8" s="174"/>
      <c r="E8" s="175"/>
      <c r="F8" s="175"/>
      <c r="G8" s="176">
        <f>SUM(G9:G16)</f>
        <v>0</v>
      </c>
    </row>
    <row r="9" spans="1:7" s="167" customFormat="1" ht="33.6" customHeight="1" x14ac:dyDescent="0.25">
      <c r="A9" s="177">
        <v>1</v>
      </c>
      <c r="B9" s="390">
        <v>113107163</v>
      </c>
      <c r="C9" s="178" t="s">
        <v>164</v>
      </c>
      <c r="D9" s="179" t="s">
        <v>103</v>
      </c>
      <c r="E9" s="391">
        <v>151</v>
      </c>
      <c r="F9" s="180">
        <v>0</v>
      </c>
      <c r="G9" s="392">
        <f>SUM(F9*E9)</f>
        <v>0</v>
      </c>
    </row>
    <row r="10" spans="1:7" s="167" customFormat="1" ht="33.6" customHeight="1" x14ac:dyDescent="0.25">
      <c r="A10" s="181"/>
      <c r="B10" s="182"/>
      <c r="C10" s="183" t="s">
        <v>177</v>
      </c>
      <c r="D10" s="184"/>
      <c r="E10" s="185"/>
      <c r="F10" s="186"/>
      <c r="G10" s="187"/>
    </row>
    <row r="11" spans="1:7" s="167" customFormat="1" ht="33.6" customHeight="1" x14ac:dyDescent="0.25">
      <c r="A11" s="189">
        <v>2</v>
      </c>
      <c r="B11" s="182">
        <v>113107182</v>
      </c>
      <c r="C11" s="188" t="s">
        <v>163</v>
      </c>
      <c r="D11" s="184" t="s">
        <v>103</v>
      </c>
      <c r="E11" s="185">
        <v>151</v>
      </c>
      <c r="F11" s="186">
        <v>0</v>
      </c>
      <c r="G11" s="187">
        <f>SUM(F11*E11)</f>
        <v>0</v>
      </c>
    </row>
    <row r="12" spans="1:7" s="167" customFormat="1" ht="33.6" customHeight="1" x14ac:dyDescent="0.25">
      <c r="A12" s="351">
        <v>3</v>
      </c>
      <c r="B12" s="401" t="s">
        <v>195</v>
      </c>
      <c r="C12" s="402" t="s">
        <v>196</v>
      </c>
      <c r="D12" s="305" t="s">
        <v>106</v>
      </c>
      <c r="E12" s="323">
        <v>80.8</v>
      </c>
      <c r="F12" s="323">
        <v>0</v>
      </c>
      <c r="G12" s="403">
        <f>SUM(F12*E12)</f>
        <v>0</v>
      </c>
    </row>
    <row r="13" spans="1:7" s="167" customFormat="1" ht="33.6" customHeight="1" x14ac:dyDescent="0.25">
      <c r="A13" s="350"/>
      <c r="B13" s="401"/>
      <c r="C13" s="402" t="s">
        <v>199</v>
      </c>
      <c r="D13" s="305"/>
      <c r="E13" s="323"/>
      <c r="F13" s="323"/>
      <c r="G13" s="403"/>
    </row>
    <row r="14" spans="1:7" s="167" customFormat="1" ht="33.6" customHeight="1" x14ac:dyDescent="0.25">
      <c r="A14" s="404">
        <v>4</v>
      </c>
      <c r="B14" s="405" t="s">
        <v>197</v>
      </c>
      <c r="C14" s="406" t="s">
        <v>198</v>
      </c>
      <c r="D14" s="368" t="s">
        <v>107</v>
      </c>
      <c r="E14" s="361">
        <v>7.67</v>
      </c>
      <c r="F14" s="369">
        <v>0</v>
      </c>
      <c r="G14" s="365">
        <f>SUM(F14*E14)</f>
        <v>0</v>
      </c>
    </row>
    <row r="15" spans="1:7" s="167" customFormat="1" ht="33.6" customHeight="1" x14ac:dyDescent="0.25">
      <c r="A15" s="411"/>
      <c r="B15" s="405"/>
      <c r="C15" s="406" t="s">
        <v>200</v>
      </c>
      <c r="D15" s="368"/>
      <c r="E15" s="361"/>
      <c r="F15" s="369"/>
      <c r="G15" s="365"/>
    </row>
    <row r="16" spans="1:7" s="167" customFormat="1" ht="33.6" customHeight="1" thickBot="1" x14ac:dyDescent="0.3">
      <c r="A16" s="385">
        <v>5</v>
      </c>
      <c r="B16" s="386">
        <v>919735112</v>
      </c>
      <c r="C16" s="387" t="s">
        <v>175</v>
      </c>
      <c r="D16" s="352" t="s">
        <v>105</v>
      </c>
      <c r="E16" s="347">
        <v>43</v>
      </c>
      <c r="F16" s="337">
        <v>0</v>
      </c>
      <c r="G16" s="220">
        <f>SUM(F16*E16)</f>
        <v>0</v>
      </c>
    </row>
    <row r="17" spans="1:7" s="167" customFormat="1" ht="33.6" customHeight="1" thickBot="1" x14ac:dyDescent="0.3">
      <c r="A17" s="200"/>
      <c r="B17" s="201">
        <v>12</v>
      </c>
      <c r="C17" s="157" t="s">
        <v>86</v>
      </c>
      <c r="D17" s="202"/>
      <c r="E17" s="203"/>
      <c r="F17" s="204"/>
      <c r="G17" s="205">
        <f>SUM(G18:G22)</f>
        <v>0</v>
      </c>
    </row>
    <row r="18" spans="1:7" s="167" customFormat="1" ht="33.6" customHeight="1" x14ac:dyDescent="0.25">
      <c r="A18" s="353">
        <v>6</v>
      </c>
      <c r="B18" s="354" t="s">
        <v>166</v>
      </c>
      <c r="C18" s="178" t="s">
        <v>165</v>
      </c>
      <c r="D18" s="227" t="s">
        <v>103</v>
      </c>
      <c r="E18" s="211">
        <v>36</v>
      </c>
      <c r="F18" s="211">
        <v>0</v>
      </c>
      <c r="G18" s="249">
        <f>SUM(F18*E18)</f>
        <v>0</v>
      </c>
    </row>
    <row r="19" spans="1:7" s="167" customFormat="1" ht="33.6" customHeight="1" x14ac:dyDescent="0.25">
      <c r="A19" s="355"/>
      <c r="B19" s="218"/>
      <c r="C19" s="356" t="s">
        <v>194</v>
      </c>
      <c r="D19" s="193"/>
      <c r="E19" s="194"/>
      <c r="F19" s="194"/>
      <c r="G19" s="195"/>
    </row>
    <row r="20" spans="1:7" s="167" customFormat="1" ht="33.6" customHeight="1" x14ac:dyDescent="0.25">
      <c r="A20" s="355">
        <v>7</v>
      </c>
      <c r="B20" s="191">
        <v>122151401</v>
      </c>
      <c r="C20" s="334" t="s">
        <v>202</v>
      </c>
      <c r="D20" s="198" t="s">
        <v>106</v>
      </c>
      <c r="E20" s="215">
        <v>9</v>
      </c>
      <c r="F20" s="194">
        <v>0</v>
      </c>
      <c r="G20" s="216">
        <f>SUM(E20*F20)</f>
        <v>0</v>
      </c>
    </row>
    <row r="21" spans="1:7" s="167" customFormat="1" ht="33.6" customHeight="1" x14ac:dyDescent="0.25">
      <c r="A21" s="366">
        <v>8</v>
      </c>
      <c r="B21" s="367" t="s">
        <v>167</v>
      </c>
      <c r="C21" s="367" t="s">
        <v>168</v>
      </c>
      <c r="D21" s="368" t="s">
        <v>107</v>
      </c>
      <c r="E21" s="361">
        <v>18</v>
      </c>
      <c r="F21" s="369">
        <v>0</v>
      </c>
      <c r="G21" s="365">
        <f>SUM(F21*E21)</f>
        <v>0</v>
      </c>
    </row>
    <row r="22" spans="1:7" s="167" customFormat="1" ht="36.6" customHeight="1" thickBot="1" x14ac:dyDescent="0.3">
      <c r="A22" s="412"/>
      <c r="B22" s="413"/>
      <c r="C22" s="414" t="s">
        <v>201</v>
      </c>
      <c r="D22" s="407"/>
      <c r="E22" s="408"/>
      <c r="F22" s="409"/>
      <c r="G22" s="410"/>
    </row>
    <row r="23" spans="1:7" s="167" customFormat="1" ht="33.6" customHeight="1" thickBot="1" x14ac:dyDescent="0.3">
      <c r="A23" s="221"/>
      <c r="B23" s="222" t="s">
        <v>47</v>
      </c>
      <c r="C23" s="223" t="s">
        <v>87</v>
      </c>
      <c r="D23" s="224"/>
      <c r="E23" s="222"/>
      <c r="F23" s="222"/>
      <c r="G23" s="225">
        <f>SUM(G24:G28)</f>
        <v>0</v>
      </c>
    </row>
    <row r="24" spans="1:7" s="167" customFormat="1" ht="33.6" customHeight="1" x14ac:dyDescent="0.25">
      <c r="A24" s="226">
        <v>9</v>
      </c>
      <c r="B24" s="341">
        <v>167151101</v>
      </c>
      <c r="C24" s="262" t="s">
        <v>204</v>
      </c>
      <c r="D24" s="227" t="s">
        <v>106</v>
      </c>
      <c r="E24" s="228">
        <v>18</v>
      </c>
      <c r="F24" s="228">
        <v>0</v>
      </c>
      <c r="G24" s="229">
        <f>SUM(F24*E24)</f>
        <v>0</v>
      </c>
    </row>
    <row r="25" spans="1:7" s="167" customFormat="1" ht="33.6" customHeight="1" x14ac:dyDescent="0.25">
      <c r="A25" s="348">
        <v>10</v>
      </c>
      <c r="B25" s="334">
        <v>162351103</v>
      </c>
      <c r="C25" s="191" t="s">
        <v>203</v>
      </c>
      <c r="D25" s="357" t="s">
        <v>106</v>
      </c>
      <c r="E25" s="231">
        <v>9</v>
      </c>
      <c r="F25" s="231">
        <v>0</v>
      </c>
      <c r="G25" s="232">
        <f>SUM(F25*E25)</f>
        <v>0</v>
      </c>
    </row>
    <row r="26" spans="1:7" s="167" customFormat="1" ht="33.6" customHeight="1" x14ac:dyDescent="0.25">
      <c r="A26" s="348"/>
      <c r="B26" s="334"/>
      <c r="C26" s="191" t="s">
        <v>206</v>
      </c>
      <c r="D26" s="357"/>
      <c r="E26" s="231"/>
      <c r="F26" s="231"/>
      <c r="G26" s="232"/>
    </row>
    <row r="27" spans="1:7" s="167" customFormat="1" ht="33.6" customHeight="1" x14ac:dyDescent="0.25">
      <c r="A27" s="230">
        <v>11</v>
      </c>
      <c r="B27" s="342">
        <v>162751113</v>
      </c>
      <c r="C27" s="191" t="s">
        <v>207</v>
      </c>
      <c r="D27" s="233" t="s">
        <v>106</v>
      </c>
      <c r="E27" s="231">
        <v>9</v>
      </c>
      <c r="F27" s="231">
        <v>0</v>
      </c>
      <c r="G27" s="232">
        <f>SUM(F27*E27)</f>
        <v>0</v>
      </c>
    </row>
    <row r="28" spans="1:7" s="167" customFormat="1" ht="33.6" customHeight="1" x14ac:dyDescent="0.25">
      <c r="A28" s="234">
        <v>12</v>
      </c>
      <c r="B28" s="334">
        <v>171151103</v>
      </c>
      <c r="C28" s="191" t="s">
        <v>169</v>
      </c>
      <c r="D28" s="193" t="s">
        <v>106</v>
      </c>
      <c r="E28" s="371">
        <v>9</v>
      </c>
      <c r="F28" s="371">
        <v>0</v>
      </c>
      <c r="G28" s="195">
        <f>SUM(F28*E28)</f>
        <v>0</v>
      </c>
    </row>
    <row r="29" spans="1:7" s="167" customFormat="1" ht="33.6" customHeight="1" thickBot="1" x14ac:dyDescent="0.3">
      <c r="A29" s="238"/>
      <c r="B29" s="358"/>
      <c r="C29" s="271" t="s">
        <v>205</v>
      </c>
      <c r="D29" s="239"/>
      <c r="E29" s="240"/>
      <c r="F29" s="240"/>
      <c r="G29" s="220"/>
    </row>
    <row r="30" spans="1:7" s="167" customFormat="1" ht="33.6" customHeight="1" thickBot="1" x14ac:dyDescent="0.3">
      <c r="A30" s="241"/>
      <c r="B30" s="242" t="s">
        <v>53</v>
      </c>
      <c r="C30" s="243" t="s">
        <v>88</v>
      </c>
      <c r="D30" s="244"/>
      <c r="E30" s="245"/>
      <c r="F30" s="246"/>
      <c r="G30" s="176">
        <f>SUM(G31:G35)</f>
        <v>0</v>
      </c>
    </row>
    <row r="31" spans="1:7" s="167" customFormat="1" ht="33.6" customHeight="1" x14ac:dyDescent="0.25">
      <c r="A31" s="247">
        <v>13</v>
      </c>
      <c r="B31" s="248">
        <v>182351004</v>
      </c>
      <c r="C31" s="339" t="s">
        <v>208</v>
      </c>
      <c r="D31" s="227" t="s">
        <v>103</v>
      </c>
      <c r="E31" s="211">
        <v>36</v>
      </c>
      <c r="F31" s="211">
        <v>0</v>
      </c>
      <c r="G31" s="249">
        <f>SUM(F31*E31)</f>
        <v>0</v>
      </c>
    </row>
    <row r="32" spans="1:7" s="167" customFormat="1" ht="33.6" customHeight="1" x14ac:dyDescent="0.25">
      <c r="A32" s="255"/>
      <c r="B32" s="237"/>
      <c r="C32" s="338" t="s">
        <v>170</v>
      </c>
      <c r="D32" s="193"/>
      <c r="E32" s="194"/>
      <c r="F32" s="194"/>
      <c r="G32" s="195"/>
    </row>
    <row r="33" spans="1:7" s="167" customFormat="1" ht="33.6" customHeight="1" x14ac:dyDescent="0.25">
      <c r="A33" s="255">
        <v>14</v>
      </c>
      <c r="B33" s="256">
        <v>181411131</v>
      </c>
      <c r="C33" s="334" t="s">
        <v>151</v>
      </c>
      <c r="D33" s="193" t="s">
        <v>103</v>
      </c>
      <c r="E33" s="194">
        <v>36</v>
      </c>
      <c r="F33" s="194">
        <v>0</v>
      </c>
      <c r="G33" s="195">
        <f>SUM(F33*E33)</f>
        <v>0</v>
      </c>
    </row>
    <row r="34" spans="1:7" s="167" customFormat="1" ht="33.6" customHeight="1" x14ac:dyDescent="0.25">
      <c r="A34" s="250">
        <v>15</v>
      </c>
      <c r="B34" s="251" t="s">
        <v>108</v>
      </c>
      <c r="C34" s="340" t="s">
        <v>152</v>
      </c>
      <c r="D34" s="252" t="s">
        <v>109</v>
      </c>
      <c r="E34" s="253">
        <v>1.2</v>
      </c>
      <c r="F34" s="253">
        <v>0</v>
      </c>
      <c r="G34" s="254">
        <f>SUM(F34*E34)</f>
        <v>0</v>
      </c>
    </row>
    <row r="35" spans="1:7" s="167" customFormat="1" ht="33.6" customHeight="1" thickBot="1" x14ac:dyDescent="0.3">
      <c r="A35" s="393">
        <v>16</v>
      </c>
      <c r="B35" s="259">
        <v>181951112</v>
      </c>
      <c r="C35" s="358" t="s">
        <v>153</v>
      </c>
      <c r="D35" s="239" t="s">
        <v>103</v>
      </c>
      <c r="E35" s="260">
        <v>202</v>
      </c>
      <c r="F35" s="260">
        <v>0</v>
      </c>
      <c r="G35" s="220">
        <f>SUM(F35*E35)</f>
        <v>0</v>
      </c>
    </row>
    <row r="36" spans="1:7" s="167" customFormat="1" ht="33.6" customHeight="1" thickBot="1" x14ac:dyDescent="0.3">
      <c r="A36" s="415"/>
      <c r="B36" s="416" t="s">
        <v>89</v>
      </c>
      <c r="C36" s="526" t="s">
        <v>209</v>
      </c>
      <c r="D36" s="527"/>
      <c r="E36" s="527"/>
      <c r="F36" s="527"/>
      <c r="G36" s="417">
        <f>SUM(G37:G45)</f>
        <v>0</v>
      </c>
    </row>
    <row r="37" spans="1:7" s="167" customFormat="1" ht="33.6" customHeight="1" x14ac:dyDescent="0.25">
      <c r="A37" s="273">
        <v>17</v>
      </c>
      <c r="B37" s="207" t="s">
        <v>159</v>
      </c>
      <c r="C37" s="378" t="s">
        <v>158</v>
      </c>
      <c r="D37" s="209" t="s">
        <v>103</v>
      </c>
      <c r="E37" s="228">
        <v>30</v>
      </c>
      <c r="F37" s="228">
        <v>0</v>
      </c>
      <c r="G37" s="268">
        <f>SUM(F37*E37)</f>
        <v>0</v>
      </c>
    </row>
    <row r="38" spans="1:7" s="167" customFormat="1" ht="33.6" customHeight="1" x14ac:dyDescent="0.25">
      <c r="A38" s="418"/>
      <c r="B38" s="419"/>
      <c r="C38" s="420" t="s">
        <v>210</v>
      </c>
      <c r="D38" s="421"/>
      <c r="E38" s="422"/>
      <c r="F38" s="422"/>
      <c r="G38" s="423"/>
    </row>
    <row r="39" spans="1:7" s="167" customFormat="1" ht="33.6" customHeight="1" x14ac:dyDescent="0.25">
      <c r="A39" s="234">
        <v>18</v>
      </c>
      <c r="B39" s="335" t="s">
        <v>211</v>
      </c>
      <c r="C39" s="219" t="s">
        <v>212</v>
      </c>
      <c r="D39" s="198" t="s">
        <v>103</v>
      </c>
      <c r="E39" s="231">
        <v>25</v>
      </c>
      <c r="F39" s="231">
        <v>0</v>
      </c>
      <c r="G39" s="269">
        <f t="shared" ref="G39:G45" si="0">SUM(F39*E39)</f>
        <v>0</v>
      </c>
    </row>
    <row r="40" spans="1:7" s="167" customFormat="1" ht="33.6" customHeight="1" x14ac:dyDescent="0.25">
      <c r="A40" s="234">
        <v>19</v>
      </c>
      <c r="B40" s="235" t="s">
        <v>110</v>
      </c>
      <c r="C40" s="334" t="s">
        <v>150</v>
      </c>
      <c r="D40" s="370" t="s">
        <v>103</v>
      </c>
      <c r="E40" s="363">
        <v>25</v>
      </c>
      <c r="F40" s="336">
        <v>0</v>
      </c>
      <c r="G40" s="269">
        <f t="shared" si="0"/>
        <v>0</v>
      </c>
    </row>
    <row r="41" spans="1:7" s="167" customFormat="1" ht="33.6" customHeight="1" x14ac:dyDescent="0.25">
      <c r="A41" s="234">
        <v>20</v>
      </c>
      <c r="B41" s="335" t="s">
        <v>213</v>
      </c>
      <c r="C41" s="343" t="s">
        <v>214</v>
      </c>
      <c r="D41" s="370" t="s">
        <v>103</v>
      </c>
      <c r="E41" s="231">
        <v>25</v>
      </c>
      <c r="F41" s="336">
        <v>0</v>
      </c>
      <c r="G41" s="269">
        <f t="shared" si="0"/>
        <v>0</v>
      </c>
    </row>
    <row r="42" spans="1:7" s="167" customFormat="1" ht="33.6" customHeight="1" x14ac:dyDescent="0.25">
      <c r="A42" s="234">
        <v>21</v>
      </c>
      <c r="B42" s="335" t="s">
        <v>111</v>
      </c>
      <c r="C42" s="334" t="s">
        <v>112</v>
      </c>
      <c r="D42" s="370" t="s">
        <v>103</v>
      </c>
      <c r="E42" s="363">
        <v>25</v>
      </c>
      <c r="F42" s="336">
        <v>0</v>
      </c>
      <c r="G42" s="269">
        <f t="shared" si="0"/>
        <v>0</v>
      </c>
    </row>
    <row r="43" spans="1:7" s="167" customFormat="1" ht="33.6" customHeight="1" x14ac:dyDescent="0.25">
      <c r="A43" s="234">
        <v>22</v>
      </c>
      <c r="B43" s="335" t="s">
        <v>215</v>
      </c>
      <c r="C43" s="343" t="s">
        <v>216</v>
      </c>
      <c r="D43" s="370" t="s">
        <v>103</v>
      </c>
      <c r="E43" s="231">
        <v>25</v>
      </c>
      <c r="F43" s="336">
        <v>0</v>
      </c>
      <c r="G43" s="269">
        <f t="shared" si="0"/>
        <v>0</v>
      </c>
    </row>
    <row r="44" spans="1:7" s="167" customFormat="1" ht="33.6" customHeight="1" x14ac:dyDescent="0.25">
      <c r="A44" s="234">
        <v>23</v>
      </c>
      <c r="B44" s="191" t="s">
        <v>113</v>
      </c>
      <c r="C44" s="334" t="s">
        <v>114</v>
      </c>
      <c r="D44" s="198" t="s">
        <v>105</v>
      </c>
      <c r="E44" s="363">
        <v>43</v>
      </c>
      <c r="F44" s="336">
        <v>0</v>
      </c>
      <c r="G44" s="195">
        <f t="shared" si="0"/>
        <v>0</v>
      </c>
    </row>
    <row r="45" spans="1:7" s="167" customFormat="1" ht="33.6" customHeight="1" thickBot="1" x14ac:dyDescent="0.3">
      <c r="A45" s="234">
        <v>24</v>
      </c>
      <c r="B45" s="271">
        <v>919112212</v>
      </c>
      <c r="C45" s="271" t="s">
        <v>115</v>
      </c>
      <c r="D45" s="199" t="s">
        <v>105</v>
      </c>
      <c r="E45" s="337">
        <v>43</v>
      </c>
      <c r="F45" s="337">
        <v>0</v>
      </c>
      <c r="G45" s="220">
        <f t="shared" si="0"/>
        <v>0</v>
      </c>
    </row>
    <row r="46" spans="1:7" s="167" customFormat="1" ht="33.6" customHeight="1" thickBot="1" x14ac:dyDescent="0.3">
      <c r="A46" s="263"/>
      <c r="B46" s="376" t="s">
        <v>90</v>
      </c>
      <c r="C46" s="377" t="s">
        <v>228</v>
      </c>
      <c r="D46" s="264"/>
      <c r="E46" s="265"/>
      <c r="F46" s="265"/>
      <c r="G46" s="266">
        <f>SUM(G47:G53)</f>
        <v>0</v>
      </c>
    </row>
    <row r="47" spans="1:7" s="167" customFormat="1" ht="33.6" customHeight="1" x14ac:dyDescent="0.25">
      <c r="A47" s="273">
        <v>25</v>
      </c>
      <c r="B47" s="207" t="s">
        <v>217</v>
      </c>
      <c r="C47" s="267" t="s">
        <v>218</v>
      </c>
      <c r="D47" s="209" t="s">
        <v>103</v>
      </c>
      <c r="E47" s="228">
        <v>19.2</v>
      </c>
      <c r="F47" s="228">
        <v>0</v>
      </c>
      <c r="G47" s="268">
        <f>SUM(F47*E47)</f>
        <v>0</v>
      </c>
    </row>
    <row r="48" spans="1:7" s="167" customFormat="1" ht="33.6" customHeight="1" x14ac:dyDescent="0.25">
      <c r="A48" s="234"/>
      <c r="B48" s="213"/>
      <c r="C48" s="183" t="s">
        <v>222</v>
      </c>
      <c r="D48" s="198"/>
      <c r="E48" s="231"/>
      <c r="F48" s="231"/>
      <c r="G48" s="269"/>
    </row>
    <row r="49" spans="1:7" s="167" customFormat="1" ht="33.6" customHeight="1" x14ac:dyDescent="0.25">
      <c r="A49" s="234">
        <v>26</v>
      </c>
      <c r="B49" s="335" t="s">
        <v>211</v>
      </c>
      <c r="C49" s="219" t="s">
        <v>212</v>
      </c>
      <c r="D49" s="193" t="s">
        <v>103</v>
      </c>
      <c r="E49" s="231">
        <v>16</v>
      </c>
      <c r="F49" s="194">
        <v>0</v>
      </c>
      <c r="G49" s="269">
        <f>SUM(F49*E49)</f>
        <v>0</v>
      </c>
    </row>
    <row r="50" spans="1:7" s="167" customFormat="1" ht="33.6" customHeight="1" x14ac:dyDescent="0.25">
      <c r="A50" s="181">
        <v>27</v>
      </c>
      <c r="B50" s="190">
        <v>596211210</v>
      </c>
      <c r="C50" s="191" t="s">
        <v>178</v>
      </c>
      <c r="D50" s="370" t="s">
        <v>103</v>
      </c>
      <c r="E50" s="192">
        <v>16</v>
      </c>
      <c r="F50" s="231">
        <v>0</v>
      </c>
      <c r="G50" s="332">
        <f>SUM(F50*E50)</f>
        <v>0</v>
      </c>
    </row>
    <row r="51" spans="1:7" s="167" customFormat="1" ht="33.6" customHeight="1" x14ac:dyDescent="0.25">
      <c r="A51" s="379">
        <v>28</v>
      </c>
      <c r="B51" s="270" t="s">
        <v>174</v>
      </c>
      <c r="C51" s="270" t="s">
        <v>116</v>
      </c>
      <c r="D51" s="370" t="s">
        <v>103</v>
      </c>
      <c r="E51" s="274">
        <v>4</v>
      </c>
      <c r="F51" s="231">
        <v>0</v>
      </c>
      <c r="G51" s="332">
        <f>SUM(F51*E51)</f>
        <v>0</v>
      </c>
    </row>
    <row r="52" spans="1:7" s="167" customFormat="1" ht="33.6" customHeight="1" x14ac:dyDescent="0.25">
      <c r="A52" s="380">
        <v>29</v>
      </c>
      <c r="B52" s="276" t="s">
        <v>117</v>
      </c>
      <c r="C52" s="277" t="s">
        <v>180</v>
      </c>
      <c r="D52" s="252" t="s">
        <v>103</v>
      </c>
      <c r="E52" s="291">
        <v>14</v>
      </c>
      <c r="F52" s="292">
        <v>0</v>
      </c>
      <c r="G52" s="381">
        <f>SUM(F52*E52)</f>
        <v>0</v>
      </c>
    </row>
    <row r="53" spans="1:7" s="167" customFormat="1" ht="33.6" customHeight="1" thickBot="1" x14ac:dyDescent="0.3">
      <c r="A53" s="382">
        <v>30</v>
      </c>
      <c r="B53" s="278" t="s">
        <v>155</v>
      </c>
      <c r="C53" s="285" t="s">
        <v>181</v>
      </c>
      <c r="D53" s="279" t="s">
        <v>103</v>
      </c>
      <c r="E53" s="286">
        <v>4</v>
      </c>
      <c r="F53" s="287">
        <v>0</v>
      </c>
      <c r="G53" s="383">
        <f>SUM(F53*E53)</f>
        <v>0</v>
      </c>
    </row>
    <row r="54" spans="1:7" s="167" customFormat="1" ht="33.6" customHeight="1" thickBot="1" x14ac:dyDescent="0.3">
      <c r="A54" s="295"/>
      <c r="B54" s="430" t="s">
        <v>91</v>
      </c>
      <c r="C54" s="430" t="s">
        <v>227</v>
      </c>
      <c r="D54" s="431"/>
      <c r="E54" s="432"/>
      <c r="F54" s="432"/>
      <c r="G54" s="433">
        <f>SUM(G55:G60)</f>
        <v>0</v>
      </c>
    </row>
    <row r="55" spans="1:7" s="167" customFormat="1" ht="33.6" customHeight="1" x14ac:dyDescent="0.25">
      <c r="A55" s="434" t="s">
        <v>172</v>
      </c>
      <c r="B55" s="372" t="s">
        <v>217</v>
      </c>
      <c r="C55" s="373" t="s">
        <v>223</v>
      </c>
      <c r="D55" s="364" t="s">
        <v>103</v>
      </c>
      <c r="E55" s="374">
        <v>67.2</v>
      </c>
      <c r="F55" s="374">
        <v>0</v>
      </c>
      <c r="G55" s="349">
        <f>SUM(E55*F55)</f>
        <v>0</v>
      </c>
    </row>
    <row r="56" spans="1:7" s="167" customFormat="1" ht="33.6" customHeight="1" x14ac:dyDescent="0.25">
      <c r="A56" s="447"/>
      <c r="B56" s="448"/>
      <c r="C56" s="183" t="s">
        <v>222</v>
      </c>
      <c r="D56" s="449"/>
      <c r="E56" s="450"/>
      <c r="F56" s="450"/>
      <c r="G56" s="451"/>
    </row>
    <row r="57" spans="1:7" s="167" customFormat="1" ht="33.6" customHeight="1" x14ac:dyDescent="0.25">
      <c r="A57" s="435">
        <v>32</v>
      </c>
      <c r="B57" s="375" t="s">
        <v>230</v>
      </c>
      <c r="C57" s="345" t="s">
        <v>229</v>
      </c>
      <c r="D57" s="436" t="s">
        <v>103</v>
      </c>
      <c r="E57" s="437">
        <v>56</v>
      </c>
      <c r="F57" s="438">
        <v>0</v>
      </c>
      <c r="G57" s="439">
        <f>SUM(F57*E57)</f>
        <v>0</v>
      </c>
    </row>
    <row r="58" spans="1:7" s="167" customFormat="1" ht="33.6" customHeight="1" x14ac:dyDescent="0.25">
      <c r="A58" s="435">
        <v>33</v>
      </c>
      <c r="B58" s="270" t="s">
        <v>231</v>
      </c>
      <c r="C58" s="270" t="s">
        <v>232</v>
      </c>
      <c r="D58" s="193" t="s">
        <v>103</v>
      </c>
      <c r="E58" s="274">
        <v>5</v>
      </c>
      <c r="F58" s="231">
        <v>0</v>
      </c>
      <c r="G58" s="332">
        <f>SUM(F58*E58)</f>
        <v>0</v>
      </c>
    </row>
    <row r="59" spans="1:7" s="167" customFormat="1" ht="33.6" customHeight="1" x14ac:dyDescent="0.25">
      <c r="A59" s="440">
        <v>34</v>
      </c>
      <c r="B59" s="441" t="s">
        <v>224</v>
      </c>
      <c r="C59" s="442" t="s">
        <v>225</v>
      </c>
      <c r="D59" s="443" t="s">
        <v>103</v>
      </c>
      <c r="E59" s="444">
        <v>53</v>
      </c>
      <c r="F59" s="445">
        <v>0</v>
      </c>
      <c r="G59" s="446">
        <f>SUM(F59*E59)</f>
        <v>0</v>
      </c>
    </row>
    <row r="60" spans="1:7" s="167" customFormat="1" ht="33.6" customHeight="1" thickBot="1" x14ac:dyDescent="0.3">
      <c r="A60" s="382">
        <v>35</v>
      </c>
      <c r="B60" s="278" t="s">
        <v>234</v>
      </c>
      <c r="C60" s="285" t="s">
        <v>233</v>
      </c>
      <c r="D60" s="279" t="s">
        <v>103</v>
      </c>
      <c r="E60" s="286">
        <v>5</v>
      </c>
      <c r="F60" s="287">
        <v>0</v>
      </c>
      <c r="G60" s="383">
        <f>SUM(F60*E60)</f>
        <v>0</v>
      </c>
    </row>
    <row r="61" spans="1:7" s="167" customFormat="1" ht="33.6" customHeight="1" thickBot="1" x14ac:dyDescent="0.3">
      <c r="A61" s="263"/>
      <c r="B61" s="376" t="s">
        <v>92</v>
      </c>
      <c r="C61" s="452" t="s">
        <v>235</v>
      </c>
      <c r="D61" s="264"/>
      <c r="E61" s="265"/>
      <c r="F61" s="265"/>
      <c r="G61" s="266">
        <f>SUM(G62:G66)</f>
        <v>0</v>
      </c>
    </row>
    <row r="62" spans="1:7" s="167" customFormat="1" ht="33.6" customHeight="1" x14ac:dyDescent="0.25">
      <c r="A62" s="273">
        <v>36</v>
      </c>
      <c r="B62" s="207" t="s">
        <v>217</v>
      </c>
      <c r="C62" s="267" t="s">
        <v>218</v>
      </c>
      <c r="D62" s="209" t="s">
        <v>103</v>
      </c>
      <c r="E62" s="228">
        <v>46.8</v>
      </c>
      <c r="F62" s="228">
        <v>0</v>
      </c>
      <c r="G62" s="268">
        <f>SUM(F62*E62)</f>
        <v>0</v>
      </c>
    </row>
    <row r="63" spans="1:7" s="167" customFormat="1" ht="33.6" customHeight="1" x14ac:dyDescent="0.25">
      <c r="A63" s="234"/>
      <c r="B63" s="213"/>
      <c r="C63" s="183" t="s">
        <v>236</v>
      </c>
      <c r="D63" s="198"/>
      <c r="E63" s="231"/>
      <c r="F63" s="231"/>
      <c r="G63" s="269"/>
    </row>
    <row r="64" spans="1:7" s="167" customFormat="1" ht="33.6" customHeight="1" x14ac:dyDescent="0.25">
      <c r="A64" s="234">
        <v>37</v>
      </c>
      <c r="B64" s="335" t="s">
        <v>211</v>
      </c>
      <c r="C64" s="219" t="s">
        <v>212</v>
      </c>
      <c r="D64" s="193" t="s">
        <v>103</v>
      </c>
      <c r="E64" s="231">
        <v>39</v>
      </c>
      <c r="F64" s="194">
        <v>0</v>
      </c>
      <c r="G64" s="269">
        <f>SUM(F64*E64)</f>
        <v>0</v>
      </c>
    </row>
    <row r="65" spans="1:7" s="167" customFormat="1" ht="33.6" customHeight="1" x14ac:dyDescent="0.25">
      <c r="A65" s="234">
        <v>38</v>
      </c>
      <c r="B65" s="213" t="s">
        <v>219</v>
      </c>
      <c r="C65" s="214" t="s">
        <v>237</v>
      </c>
      <c r="D65" s="198" t="s">
        <v>103</v>
      </c>
      <c r="E65" s="428">
        <v>39</v>
      </c>
      <c r="F65" s="429">
        <v>0</v>
      </c>
      <c r="G65" s="269">
        <f>SUM(F65*E65)</f>
        <v>0</v>
      </c>
    </row>
    <row r="66" spans="1:7" s="167" customFormat="1" ht="33.6" customHeight="1" thickBot="1" x14ac:dyDescent="0.3">
      <c r="A66" s="453">
        <v>39</v>
      </c>
      <c r="B66" s="454" t="s">
        <v>220</v>
      </c>
      <c r="C66" s="455" t="s">
        <v>221</v>
      </c>
      <c r="D66" s="456" t="s">
        <v>103</v>
      </c>
      <c r="E66" s="457">
        <v>40</v>
      </c>
      <c r="F66" s="458">
        <v>0</v>
      </c>
      <c r="G66" s="459">
        <f>SUM(F66*E66)</f>
        <v>0</v>
      </c>
    </row>
    <row r="67" spans="1:7" s="167" customFormat="1" ht="33.6" customHeight="1" thickBot="1" x14ac:dyDescent="0.3">
      <c r="A67" s="263"/>
      <c r="B67" s="376" t="s">
        <v>179</v>
      </c>
      <c r="C67" s="452" t="s">
        <v>238</v>
      </c>
      <c r="D67" s="264"/>
      <c r="E67" s="265"/>
      <c r="F67" s="265"/>
      <c r="G67" s="266">
        <f>SUM(G68:G73)</f>
        <v>0</v>
      </c>
    </row>
    <row r="68" spans="1:7" s="167" customFormat="1" ht="33.6" customHeight="1" x14ac:dyDescent="0.25">
      <c r="A68" s="273">
        <v>40</v>
      </c>
      <c r="B68" s="207" t="s">
        <v>217</v>
      </c>
      <c r="C68" s="267" t="s">
        <v>218</v>
      </c>
      <c r="D68" s="209" t="s">
        <v>103</v>
      </c>
      <c r="E68" s="228">
        <v>68.400000000000006</v>
      </c>
      <c r="F68" s="228">
        <v>0</v>
      </c>
      <c r="G68" s="268">
        <f>SUM(F68*E68)</f>
        <v>0</v>
      </c>
    </row>
    <row r="69" spans="1:7" s="167" customFormat="1" ht="33.6" customHeight="1" x14ac:dyDescent="0.25">
      <c r="A69" s="234"/>
      <c r="B69" s="213"/>
      <c r="C69" s="183" t="s">
        <v>241</v>
      </c>
      <c r="D69" s="198"/>
      <c r="E69" s="231"/>
      <c r="F69" s="231"/>
      <c r="G69" s="269"/>
    </row>
    <row r="70" spans="1:7" s="167" customFormat="1" ht="33.6" customHeight="1" x14ac:dyDescent="0.25">
      <c r="A70" s="234">
        <v>41</v>
      </c>
      <c r="B70" s="335" t="s">
        <v>211</v>
      </c>
      <c r="C70" s="219" t="s">
        <v>212</v>
      </c>
      <c r="D70" s="193" t="s">
        <v>103</v>
      </c>
      <c r="E70" s="231">
        <v>57</v>
      </c>
      <c r="F70" s="194">
        <v>0</v>
      </c>
      <c r="G70" s="269">
        <f>SUM(F70*E70)</f>
        <v>0</v>
      </c>
    </row>
    <row r="71" spans="1:7" s="167" customFormat="1" ht="33.6" customHeight="1" x14ac:dyDescent="0.25">
      <c r="A71" s="234">
        <v>42</v>
      </c>
      <c r="B71" s="213" t="s">
        <v>219</v>
      </c>
      <c r="C71" s="214" t="s">
        <v>237</v>
      </c>
      <c r="D71" s="198" t="s">
        <v>103</v>
      </c>
      <c r="E71" s="428">
        <v>57</v>
      </c>
      <c r="F71" s="429">
        <v>0</v>
      </c>
      <c r="G71" s="269">
        <f>SUM(F71*E71)</f>
        <v>0</v>
      </c>
    </row>
    <row r="72" spans="1:7" s="167" customFormat="1" ht="33.6" customHeight="1" x14ac:dyDescent="0.25">
      <c r="A72" s="234">
        <v>43</v>
      </c>
      <c r="B72" s="213" t="s">
        <v>240</v>
      </c>
      <c r="C72" s="214" t="s">
        <v>239</v>
      </c>
      <c r="D72" s="198" t="s">
        <v>103</v>
      </c>
      <c r="E72" s="428">
        <v>57</v>
      </c>
      <c r="F72" s="429">
        <v>0</v>
      </c>
      <c r="G72" s="269">
        <f>SUM(F72*E72)</f>
        <v>0</v>
      </c>
    </row>
    <row r="73" spans="1:7" s="167" customFormat="1" ht="33.6" customHeight="1" thickBot="1" x14ac:dyDescent="0.3">
      <c r="A73" s="453">
        <v>44</v>
      </c>
      <c r="B73" s="454" t="s">
        <v>220</v>
      </c>
      <c r="C73" s="455" t="s">
        <v>221</v>
      </c>
      <c r="D73" s="456" t="s">
        <v>103</v>
      </c>
      <c r="E73" s="457">
        <v>58</v>
      </c>
      <c r="F73" s="458">
        <v>0</v>
      </c>
      <c r="G73" s="459">
        <f>SUM(F73*E73)</f>
        <v>0</v>
      </c>
    </row>
    <row r="74" spans="1:7" s="167" customFormat="1" ht="33.6" customHeight="1" thickBot="1" x14ac:dyDescent="0.3">
      <c r="A74" s="263"/>
      <c r="B74" s="376" t="s">
        <v>242</v>
      </c>
      <c r="C74" s="452" t="s">
        <v>246</v>
      </c>
      <c r="D74" s="264"/>
      <c r="E74" s="265"/>
      <c r="F74" s="265"/>
      <c r="G74" s="266">
        <f>SUM(G75)</f>
        <v>0</v>
      </c>
    </row>
    <row r="75" spans="1:7" s="167" customFormat="1" ht="33.6" customHeight="1" x14ac:dyDescent="0.25">
      <c r="A75" s="273">
        <v>45</v>
      </c>
      <c r="B75" s="207" t="s">
        <v>245</v>
      </c>
      <c r="C75" s="267" t="s">
        <v>243</v>
      </c>
      <c r="D75" s="209" t="s">
        <v>103</v>
      </c>
      <c r="E75" s="228">
        <v>9</v>
      </c>
      <c r="F75" s="228">
        <v>0</v>
      </c>
      <c r="G75" s="268">
        <f>SUM(F75*E75)</f>
        <v>0</v>
      </c>
    </row>
    <row r="76" spans="1:7" s="167" customFormat="1" ht="33.6" customHeight="1" thickBot="1" x14ac:dyDescent="0.3">
      <c r="A76" s="238"/>
      <c r="B76" s="394"/>
      <c r="C76" s="395" t="s">
        <v>244</v>
      </c>
      <c r="D76" s="199"/>
      <c r="E76" s="396"/>
      <c r="F76" s="396"/>
      <c r="G76" s="397"/>
    </row>
    <row r="77" spans="1:7" ht="33.6" customHeight="1" thickBot="1" x14ac:dyDescent="0.3">
      <c r="A77" s="280"/>
      <c r="B77" s="288" t="s">
        <v>247</v>
      </c>
      <c r="C77" s="288" t="s">
        <v>118</v>
      </c>
      <c r="D77" s="281"/>
      <c r="E77" s="282"/>
      <c r="F77" s="283"/>
      <c r="G77" s="284">
        <f>SUM(G78:G81)</f>
        <v>0</v>
      </c>
    </row>
    <row r="78" spans="1:7" ht="33.6" customHeight="1" x14ac:dyDescent="0.25">
      <c r="A78" s="273">
        <v>46</v>
      </c>
      <c r="B78" s="207" t="s">
        <v>119</v>
      </c>
      <c r="C78" s="289" t="s">
        <v>120</v>
      </c>
      <c r="D78" s="227" t="s">
        <v>105</v>
      </c>
      <c r="E78" s="211">
        <v>95</v>
      </c>
      <c r="F78" s="228">
        <v>0</v>
      </c>
      <c r="G78" s="268">
        <f>SUM(F78*E78)</f>
        <v>0</v>
      </c>
    </row>
    <row r="79" spans="1:7" ht="33.6" customHeight="1" x14ac:dyDescent="0.25">
      <c r="A79" s="275">
        <v>47</v>
      </c>
      <c r="B79" s="276" t="s">
        <v>122</v>
      </c>
      <c r="C79" s="344" t="s">
        <v>156</v>
      </c>
      <c r="D79" s="290" t="s">
        <v>121</v>
      </c>
      <c r="E79" s="291">
        <v>98</v>
      </c>
      <c r="F79" s="292">
        <v>0</v>
      </c>
      <c r="G79" s="293">
        <f>SUM(F79*E79)</f>
        <v>0</v>
      </c>
    </row>
    <row r="80" spans="1:7" ht="33.6" customHeight="1" x14ac:dyDescent="0.25">
      <c r="A80" s="181">
        <v>48</v>
      </c>
      <c r="B80" s="384">
        <v>916331112</v>
      </c>
      <c r="C80" s="338" t="s">
        <v>160</v>
      </c>
      <c r="D80" s="198" t="s">
        <v>104</v>
      </c>
      <c r="E80" s="362">
        <v>33</v>
      </c>
      <c r="F80" s="231">
        <v>0</v>
      </c>
      <c r="G80" s="187">
        <f>SUM(F80*E80)</f>
        <v>0</v>
      </c>
    </row>
    <row r="81" spans="1:7" ht="33.6" customHeight="1" thickBot="1" x14ac:dyDescent="0.3">
      <c r="A81" s="460">
        <v>49</v>
      </c>
      <c r="B81" s="461" t="s">
        <v>249</v>
      </c>
      <c r="C81" s="462" t="s">
        <v>248</v>
      </c>
      <c r="D81" s="463" t="s">
        <v>105</v>
      </c>
      <c r="E81" s="464">
        <v>35</v>
      </c>
      <c r="F81" s="465">
        <v>0</v>
      </c>
      <c r="G81" s="466">
        <f>SUM(F81*E81)</f>
        <v>0</v>
      </c>
    </row>
    <row r="82" spans="1:7" ht="33.6" customHeight="1" thickBot="1" x14ac:dyDescent="0.3">
      <c r="A82" s="280"/>
      <c r="B82" s="222">
        <v>8</v>
      </c>
      <c r="C82" s="223" t="s">
        <v>94</v>
      </c>
      <c r="D82" s="281"/>
      <c r="E82" s="282"/>
      <c r="F82" s="283"/>
      <c r="G82" s="294">
        <f>SUM(G83:G83)</f>
        <v>0</v>
      </c>
    </row>
    <row r="83" spans="1:7" ht="33.6" customHeight="1" thickBot="1" x14ac:dyDescent="0.3">
      <c r="A83" s="467">
        <v>50</v>
      </c>
      <c r="B83" s="468">
        <v>899331111</v>
      </c>
      <c r="C83" s="469" t="s">
        <v>161</v>
      </c>
      <c r="D83" s="470" t="s">
        <v>121</v>
      </c>
      <c r="E83" s="471">
        <v>3</v>
      </c>
      <c r="F83" s="471">
        <v>0</v>
      </c>
      <c r="G83" s="472">
        <f>SUM(F83*E83)</f>
        <v>0</v>
      </c>
    </row>
    <row r="84" spans="1:7" ht="33.6" customHeight="1" thickBot="1" x14ac:dyDescent="0.3">
      <c r="A84" s="295"/>
      <c r="B84" s="242" t="s">
        <v>146</v>
      </c>
      <c r="C84" s="243" t="s">
        <v>147</v>
      </c>
      <c r="D84" s="174"/>
      <c r="E84" s="175"/>
      <c r="F84" s="175"/>
      <c r="G84" s="296">
        <f>SUM(G85:G95)</f>
        <v>0</v>
      </c>
    </row>
    <row r="85" spans="1:7" ht="33.6" customHeight="1" x14ac:dyDescent="0.25">
      <c r="A85" s="206">
        <v>51</v>
      </c>
      <c r="B85" s="248">
        <v>997221611</v>
      </c>
      <c r="C85" s="208" t="s">
        <v>123</v>
      </c>
      <c r="D85" s="209" t="s">
        <v>107</v>
      </c>
      <c r="E85" s="297">
        <v>126.84</v>
      </c>
      <c r="F85" s="297">
        <v>0</v>
      </c>
      <c r="G85" s="298">
        <f>SUM(F85*E85)</f>
        <v>0</v>
      </c>
    </row>
    <row r="86" spans="1:7" ht="33.6" customHeight="1" x14ac:dyDescent="0.25">
      <c r="A86" s="212"/>
      <c r="B86" s="237"/>
      <c r="C86" s="183" t="s">
        <v>250</v>
      </c>
      <c r="D86" s="198" t="s">
        <v>107</v>
      </c>
      <c r="E86" s="299">
        <v>36.24</v>
      </c>
      <c r="F86" s="299"/>
      <c r="G86" s="258"/>
    </row>
    <row r="87" spans="1:7" ht="33.6" customHeight="1" x14ac:dyDescent="0.25">
      <c r="A87" s="212"/>
      <c r="B87" s="237"/>
      <c r="C87" s="183" t="s">
        <v>252</v>
      </c>
      <c r="D87" s="198" t="s">
        <v>107</v>
      </c>
      <c r="E87" s="299">
        <v>90.6</v>
      </c>
      <c r="F87" s="299"/>
      <c r="G87" s="258"/>
    </row>
    <row r="88" spans="1:7" ht="33.6" customHeight="1" x14ac:dyDescent="0.25">
      <c r="A88" s="212">
        <v>52</v>
      </c>
      <c r="B88" s="196" t="s">
        <v>124</v>
      </c>
      <c r="C88" s="197" t="s">
        <v>125</v>
      </c>
      <c r="D88" s="198" t="s">
        <v>107</v>
      </c>
      <c r="E88" s="300">
        <v>90.6</v>
      </c>
      <c r="F88" s="300">
        <v>0</v>
      </c>
      <c r="G88" s="258">
        <f t="shared" ref="G88:G95" si="1">SUM(F88*E88)</f>
        <v>0</v>
      </c>
    </row>
    <row r="89" spans="1:7" ht="33.6" customHeight="1" x14ac:dyDescent="0.25">
      <c r="A89" s="212">
        <v>53</v>
      </c>
      <c r="B89" s="196" t="s">
        <v>126</v>
      </c>
      <c r="C89" s="197" t="s">
        <v>251</v>
      </c>
      <c r="D89" s="198" t="s">
        <v>107</v>
      </c>
      <c r="E89" s="300">
        <v>453</v>
      </c>
      <c r="F89" s="300">
        <v>0</v>
      </c>
      <c r="G89" s="258">
        <f t="shared" si="1"/>
        <v>0</v>
      </c>
    </row>
    <row r="90" spans="1:7" ht="33.6" customHeight="1" x14ac:dyDescent="0.25">
      <c r="A90" s="212">
        <v>54</v>
      </c>
      <c r="B90" s="213" t="s">
        <v>127</v>
      </c>
      <c r="C90" s="214" t="s">
        <v>128</v>
      </c>
      <c r="D90" s="233" t="s">
        <v>107</v>
      </c>
      <c r="E90" s="300">
        <v>36.24</v>
      </c>
      <c r="F90" s="300">
        <v>0</v>
      </c>
      <c r="G90" s="301">
        <f t="shared" si="1"/>
        <v>0</v>
      </c>
    </row>
    <row r="91" spans="1:7" ht="33.6" customHeight="1" x14ac:dyDescent="0.25">
      <c r="A91" s="212">
        <v>55</v>
      </c>
      <c r="B91" s="213" t="s">
        <v>129</v>
      </c>
      <c r="C91" s="214" t="s">
        <v>253</v>
      </c>
      <c r="D91" s="233" t="s">
        <v>107</v>
      </c>
      <c r="E91" s="300">
        <v>181.2</v>
      </c>
      <c r="F91" s="300">
        <v>0</v>
      </c>
      <c r="G91" s="258">
        <f t="shared" si="1"/>
        <v>0</v>
      </c>
    </row>
    <row r="92" spans="1:7" ht="33.6" customHeight="1" x14ac:dyDescent="0.25">
      <c r="A92" s="212">
        <v>56</v>
      </c>
      <c r="B92" s="191">
        <v>997013873</v>
      </c>
      <c r="C92" s="236" t="s">
        <v>148</v>
      </c>
      <c r="D92" s="217" t="s">
        <v>107</v>
      </c>
      <c r="E92" s="323">
        <v>90.6</v>
      </c>
      <c r="F92" s="333">
        <v>0</v>
      </c>
      <c r="G92" s="195">
        <f t="shared" si="1"/>
        <v>0</v>
      </c>
    </row>
    <row r="93" spans="1:7" ht="33.6" customHeight="1" x14ac:dyDescent="0.25">
      <c r="A93" s="212">
        <v>57</v>
      </c>
      <c r="B93" s="191">
        <v>997013875</v>
      </c>
      <c r="C93" s="236" t="s">
        <v>149</v>
      </c>
      <c r="D93" s="233" t="s">
        <v>107</v>
      </c>
      <c r="E93" s="302">
        <v>36.24</v>
      </c>
      <c r="F93" s="302">
        <v>0</v>
      </c>
      <c r="G93" s="332">
        <f t="shared" si="1"/>
        <v>0</v>
      </c>
    </row>
    <row r="94" spans="1:7" ht="33.6" customHeight="1" x14ac:dyDescent="0.25">
      <c r="A94" s="212">
        <v>58</v>
      </c>
      <c r="B94" s="303">
        <v>998223011</v>
      </c>
      <c r="C94" s="304" t="s">
        <v>255</v>
      </c>
      <c r="D94" s="305" t="s">
        <v>107</v>
      </c>
      <c r="E94" s="299">
        <v>143.19999999999999</v>
      </c>
      <c r="F94" s="299">
        <v>0</v>
      </c>
      <c r="G94" s="258">
        <f t="shared" si="1"/>
        <v>0</v>
      </c>
    </row>
    <row r="95" spans="1:7" ht="33.6" customHeight="1" thickBot="1" x14ac:dyDescent="0.3">
      <c r="A95" s="306">
        <v>59</v>
      </c>
      <c r="B95" s="307">
        <v>998225111</v>
      </c>
      <c r="C95" s="308" t="s">
        <v>254</v>
      </c>
      <c r="D95" s="309" t="s">
        <v>107</v>
      </c>
      <c r="E95" s="310">
        <v>25.2</v>
      </c>
      <c r="F95" s="310">
        <v>0</v>
      </c>
      <c r="G95" s="311">
        <f t="shared" si="1"/>
        <v>0</v>
      </c>
    </row>
    <row r="96" spans="1:7" ht="33.6" customHeight="1" thickBot="1" x14ac:dyDescent="0.3">
      <c r="A96" s="473"/>
      <c r="B96" s="430" t="s">
        <v>256</v>
      </c>
      <c r="C96" s="430" t="s">
        <v>257</v>
      </c>
      <c r="D96" s="474" t="s">
        <v>258</v>
      </c>
      <c r="E96" s="475" t="s">
        <v>258</v>
      </c>
      <c r="F96" s="476"/>
      <c r="G96" s="477">
        <f>SUM(G97)</f>
        <v>0</v>
      </c>
    </row>
    <row r="97" spans="1:7" ht="33.6" customHeight="1" thickBot="1" x14ac:dyDescent="0.3">
      <c r="A97" s="478">
        <v>60</v>
      </c>
      <c r="B97" s="479" t="s">
        <v>259</v>
      </c>
      <c r="C97" s="479" t="s">
        <v>260</v>
      </c>
      <c r="D97" s="480" t="s">
        <v>105</v>
      </c>
      <c r="E97" s="481">
        <v>21</v>
      </c>
      <c r="F97" s="482">
        <v>0</v>
      </c>
      <c r="G97" s="483">
        <f>SUM(F97*E97)</f>
        <v>0</v>
      </c>
    </row>
    <row r="98" spans="1:7" ht="33.6" customHeight="1" thickBot="1" x14ac:dyDescent="0.3">
      <c r="A98" s="295"/>
      <c r="B98" s="430" t="s">
        <v>277</v>
      </c>
      <c r="C98" s="484" t="s">
        <v>276</v>
      </c>
      <c r="D98" s="485"/>
      <c r="E98" s="486"/>
      <c r="F98" s="487"/>
      <c r="G98" s="488">
        <f>SUM(G99:G107)</f>
        <v>0</v>
      </c>
    </row>
    <row r="99" spans="1:7" ht="33.6" customHeight="1" x14ac:dyDescent="0.25">
      <c r="A99" s="496">
        <v>61</v>
      </c>
      <c r="B99" s="207" t="s">
        <v>262</v>
      </c>
      <c r="C99" s="208" t="s">
        <v>263</v>
      </c>
      <c r="D99" s="209" t="s">
        <v>105</v>
      </c>
      <c r="E99" s="497">
        <v>21</v>
      </c>
      <c r="F99" s="498">
        <v>0</v>
      </c>
      <c r="G99" s="268">
        <f t="shared" ref="G99:G106" si="2">SUM(E99*F99)</f>
        <v>0</v>
      </c>
    </row>
    <row r="100" spans="1:7" ht="33.6" customHeight="1" x14ac:dyDescent="0.25">
      <c r="A100" s="489">
        <v>62</v>
      </c>
      <c r="B100" s="213" t="s">
        <v>264</v>
      </c>
      <c r="C100" s="214" t="s">
        <v>265</v>
      </c>
      <c r="D100" s="198" t="s">
        <v>105</v>
      </c>
      <c r="E100" s="490">
        <v>21</v>
      </c>
      <c r="F100" s="346">
        <v>0</v>
      </c>
      <c r="G100" s="269">
        <f t="shared" si="2"/>
        <v>0</v>
      </c>
    </row>
    <row r="101" spans="1:7" ht="33.6" customHeight="1" x14ac:dyDescent="0.25">
      <c r="A101" s="489">
        <v>63</v>
      </c>
      <c r="B101" s="213" t="s">
        <v>266</v>
      </c>
      <c r="C101" s="214" t="s">
        <v>267</v>
      </c>
      <c r="D101" s="198" t="s">
        <v>105</v>
      </c>
      <c r="E101" s="490">
        <v>21</v>
      </c>
      <c r="F101" s="346">
        <v>0</v>
      </c>
      <c r="G101" s="269">
        <f t="shared" si="2"/>
        <v>0</v>
      </c>
    </row>
    <row r="102" spans="1:7" ht="33.6" customHeight="1" x14ac:dyDescent="0.25">
      <c r="A102" s="489">
        <v>64</v>
      </c>
      <c r="B102" s="491" t="s">
        <v>268</v>
      </c>
      <c r="C102" s="214" t="s">
        <v>269</v>
      </c>
      <c r="D102" s="198" t="s">
        <v>105</v>
      </c>
      <c r="E102" s="490">
        <v>21</v>
      </c>
      <c r="F102" s="346">
        <v>0</v>
      </c>
      <c r="G102" s="269">
        <f t="shared" si="2"/>
        <v>0</v>
      </c>
    </row>
    <row r="103" spans="1:7" ht="33.6" customHeight="1" x14ac:dyDescent="0.25">
      <c r="A103" s="359">
        <v>65</v>
      </c>
      <c r="B103" s="499">
        <v>345710980</v>
      </c>
      <c r="C103" s="360" t="s">
        <v>261</v>
      </c>
      <c r="D103" s="500" t="s">
        <v>105</v>
      </c>
      <c r="E103" s="501">
        <v>21</v>
      </c>
      <c r="F103" s="502">
        <v>0</v>
      </c>
      <c r="G103" s="365">
        <f t="shared" si="2"/>
        <v>0</v>
      </c>
    </row>
    <row r="104" spans="1:7" ht="33.6" customHeight="1" x14ac:dyDescent="0.25">
      <c r="A104" s="348">
        <v>66</v>
      </c>
      <c r="B104" s="213" t="s">
        <v>270</v>
      </c>
      <c r="C104" s="214" t="s">
        <v>271</v>
      </c>
      <c r="D104" s="198" t="s">
        <v>105</v>
      </c>
      <c r="E104" s="490">
        <v>21</v>
      </c>
      <c r="F104" s="215">
        <v>0</v>
      </c>
      <c r="G104" s="269">
        <f t="shared" si="2"/>
        <v>0</v>
      </c>
    </row>
    <row r="105" spans="1:7" ht="33.6" customHeight="1" x14ac:dyDescent="0.25">
      <c r="A105" s="348">
        <v>67</v>
      </c>
      <c r="B105" s="213" t="s">
        <v>272</v>
      </c>
      <c r="C105" s="214" t="s">
        <v>273</v>
      </c>
      <c r="D105" s="198" t="s">
        <v>106</v>
      </c>
      <c r="E105" s="490">
        <v>2</v>
      </c>
      <c r="F105" s="215">
        <v>0</v>
      </c>
      <c r="G105" s="269">
        <f t="shared" si="2"/>
        <v>0</v>
      </c>
    </row>
    <row r="106" spans="1:7" ht="33.6" customHeight="1" x14ac:dyDescent="0.25">
      <c r="A106" s="348">
        <v>68</v>
      </c>
      <c r="B106" s="213" t="s">
        <v>274</v>
      </c>
      <c r="C106" s="214" t="s">
        <v>275</v>
      </c>
      <c r="D106" s="198" t="s">
        <v>106</v>
      </c>
      <c r="E106" s="490">
        <v>10</v>
      </c>
      <c r="F106" s="215">
        <v>0</v>
      </c>
      <c r="G106" s="269">
        <f t="shared" si="2"/>
        <v>0</v>
      </c>
    </row>
    <row r="107" spans="1:7" ht="33.6" customHeight="1" thickBot="1" x14ac:dyDescent="0.3">
      <c r="A107" s="306">
        <v>69</v>
      </c>
      <c r="B107" s="271">
        <v>171201231</v>
      </c>
      <c r="C107" s="492" t="s">
        <v>154</v>
      </c>
      <c r="D107" s="493" t="s">
        <v>107</v>
      </c>
      <c r="E107" s="494">
        <v>3.6</v>
      </c>
      <c r="F107" s="495">
        <v>0</v>
      </c>
      <c r="G107" s="220">
        <f>SUM(F107*E107)</f>
        <v>0</v>
      </c>
    </row>
    <row r="108" spans="1:7" ht="34.200000000000003" customHeight="1" x14ac:dyDescent="0.25">
      <c r="C108" s="313" t="s">
        <v>30</v>
      </c>
      <c r="D108" s="313" t="s">
        <v>130</v>
      </c>
      <c r="E108" s="314"/>
      <c r="F108" s="315"/>
      <c r="G108" s="315">
        <f>SUM(G98+G96+G84+G82+G77+G74+G67+G61+G54+G46+G36+G30+G23+G17+G8)</f>
        <v>0</v>
      </c>
    </row>
  </sheetData>
  <sheetProtection selectLockedCells="1" selectUnlockedCells="1"/>
  <mergeCells count="4">
    <mergeCell ref="A2:E2"/>
    <mergeCell ref="A3:C3"/>
    <mergeCell ref="A4:C4"/>
    <mergeCell ref="C36:F36"/>
  </mergeCells>
  <phoneticPr fontId="0" type="noConversion"/>
  <pageMargins left="0.39374999999999999" right="0.39374999999999999" top="0.59027777777777779" bottom="0.78749999999999998" header="0.51180555555555551" footer="0"/>
  <pageSetup paperSize="9" scale="80" firstPageNumber="0" orientation="portrait" r:id="rId1"/>
  <headerFooter alignWithMargins="0">
    <oddFooter>&amp;L&amp;F&amp;C&amp;P z &amp;N&amp;R&amp;A</oddFooter>
  </headerFooter>
  <ignoredErrors>
    <ignoredError sqref="A7 B8 B23 B30 B88:B91 B34 B78:B79 B83 B17 B21 B82 B12:B15 B37:B45 B49 B51:B53 B47 B55:B56 A55 B57:B60 B62:B66 B70:B73 B68 B75 B97 B104:B107 B99:B102" numberStoredAsText="1"/>
    <ignoredError sqref="G92 G78:G79 G18:G20 G28 G30:G31 G83 G16 G8 G33:G35 G37:G45 G49 G47 G59 G55:G57 G62:G66 G73 G75 G97:G108" unlockedFormula="1"/>
    <ignoredError sqref="G23 G84 G17 G36 G68:G72" formula="1" unlockedFormula="1"/>
    <ignoredError sqref="G109 G77 G82 G46 G61 G67 G74 G9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0"/>
  <sheetViews>
    <sheetView showGridLines="0" tabSelected="1" workbookViewId="0">
      <pane ySplit="7" topLeftCell="A8" activePane="bottomLeft" state="frozen"/>
      <selection pane="bottomLeft" activeCell="L16" sqref="L16"/>
    </sheetView>
  </sheetViews>
  <sheetFormatPr defaultColWidth="10.42578125" defaultRowHeight="12" customHeight="1" x14ac:dyDescent="0.2"/>
  <cols>
    <col min="1" max="1" width="5.42578125" style="161" customWidth="1"/>
    <col min="2" max="2" width="14.42578125" style="162" customWidth="1"/>
    <col min="3" max="3" width="76" style="162" customWidth="1"/>
    <col min="4" max="4" width="7" style="162" customWidth="1"/>
    <col min="5" max="5" width="12.28515625" style="163" customWidth="1"/>
    <col min="6" max="6" width="15.7109375" style="164" customWidth="1"/>
    <col min="7" max="7" width="19.140625" style="164" customWidth="1"/>
    <col min="8" max="16384" width="10.42578125" style="165"/>
  </cols>
  <sheetData>
    <row r="1" spans="1:7" s="167" customFormat="1" ht="19.5" customHeight="1" x14ac:dyDescent="0.4">
      <c r="A1" s="137" t="s">
        <v>96</v>
      </c>
      <c r="B1" s="138"/>
      <c r="C1" s="138"/>
      <c r="D1" s="138"/>
      <c r="E1" s="166"/>
      <c r="F1" s="138"/>
      <c r="G1" s="138"/>
    </row>
    <row r="2" spans="1:7" s="167" customFormat="1" ht="12.75" customHeight="1" x14ac:dyDescent="0.25">
      <c r="A2" s="524" t="s">
        <v>192</v>
      </c>
      <c r="B2" s="524"/>
      <c r="C2" s="524"/>
      <c r="D2" s="524"/>
      <c r="E2" s="524"/>
      <c r="F2" s="138"/>
      <c r="G2" s="138"/>
    </row>
    <row r="3" spans="1:7" s="167" customFormat="1" ht="12.75" customHeight="1" x14ac:dyDescent="0.25">
      <c r="A3" s="525" t="s">
        <v>144</v>
      </c>
      <c r="B3" s="525"/>
      <c r="C3" s="525"/>
      <c r="D3" s="168"/>
      <c r="E3" s="166"/>
      <c r="F3" s="138"/>
      <c r="G3" s="138"/>
    </row>
    <row r="4" spans="1:7" s="167" customFormat="1" ht="12.75" customHeight="1" x14ac:dyDescent="0.25">
      <c r="A4" s="525" t="s">
        <v>173</v>
      </c>
      <c r="B4" s="525"/>
      <c r="C4" s="525"/>
      <c r="D4" s="168"/>
      <c r="E4" s="166"/>
      <c r="F4" s="138"/>
      <c r="G4" s="141" t="s">
        <v>183</v>
      </c>
    </row>
    <row r="5" spans="1:7" s="167" customFormat="1" ht="6" customHeight="1" x14ac:dyDescent="0.2">
      <c r="A5" s="138"/>
      <c r="B5" s="138"/>
      <c r="C5" s="138"/>
      <c r="D5" s="138"/>
      <c r="E5" s="166"/>
      <c r="F5" s="138"/>
      <c r="G5" s="138"/>
    </row>
    <row r="6" spans="1:7" s="167" customFormat="1" ht="24" customHeight="1" x14ac:dyDescent="0.2">
      <c r="A6" s="169" t="s">
        <v>97</v>
      </c>
      <c r="B6" s="169" t="s">
        <v>98</v>
      </c>
      <c r="C6" s="169" t="s">
        <v>83</v>
      </c>
      <c r="D6" s="169" t="s">
        <v>99</v>
      </c>
      <c r="E6" s="170" t="s">
        <v>100</v>
      </c>
      <c r="F6" s="169" t="s">
        <v>101</v>
      </c>
      <c r="G6" s="169" t="s">
        <v>102</v>
      </c>
    </row>
    <row r="7" spans="1:7" s="167" customFormat="1" ht="12.75" customHeight="1" x14ac:dyDescent="0.2">
      <c r="A7" s="142" t="s">
        <v>29</v>
      </c>
      <c r="B7" s="142">
        <v>2</v>
      </c>
      <c r="C7" s="142">
        <v>3</v>
      </c>
      <c r="D7" s="142">
        <v>4</v>
      </c>
      <c r="E7" s="170">
        <v>5</v>
      </c>
      <c r="F7" s="142">
        <v>6</v>
      </c>
      <c r="G7" s="142">
        <v>7</v>
      </c>
    </row>
    <row r="8" spans="1:7" s="167" customFormat="1" ht="32.4" customHeight="1" x14ac:dyDescent="0.25">
      <c r="A8" s="280"/>
      <c r="B8" s="272"/>
      <c r="C8" s="272" t="s">
        <v>143</v>
      </c>
      <c r="D8" s="316"/>
      <c r="E8" s="317"/>
      <c r="F8" s="318"/>
      <c r="G8" s="261">
        <f>SUM(G9:G19)</f>
        <v>0</v>
      </c>
    </row>
    <row r="9" spans="1:7" s="167" customFormat="1" ht="32.4" customHeight="1" x14ac:dyDescent="0.25">
      <c r="A9" s="226">
        <v>1</v>
      </c>
      <c r="B9" s="208">
        <v>913121111</v>
      </c>
      <c r="C9" s="319" t="s">
        <v>131</v>
      </c>
      <c r="D9" s="209" t="s">
        <v>121</v>
      </c>
      <c r="E9" s="210">
        <v>8</v>
      </c>
      <c r="F9" s="210">
        <v>0</v>
      </c>
      <c r="G9" s="249">
        <f>SUM(E9*F9)</f>
        <v>0</v>
      </c>
    </row>
    <row r="10" spans="1:7" s="167" customFormat="1" ht="32.4" customHeight="1" x14ac:dyDescent="0.25">
      <c r="A10" s="230"/>
      <c r="B10" s="214"/>
      <c r="C10" s="320" t="s">
        <v>278</v>
      </c>
      <c r="D10" s="198"/>
      <c r="E10" s="215"/>
      <c r="F10" s="215"/>
      <c r="G10" s="269"/>
    </row>
    <row r="11" spans="1:7" s="167" customFormat="1" ht="32.4" customHeight="1" x14ac:dyDescent="0.25">
      <c r="A11" s="230">
        <v>2</v>
      </c>
      <c r="B11" s="214">
        <v>913121211</v>
      </c>
      <c r="C11" s="320" t="s">
        <v>176</v>
      </c>
      <c r="D11" s="184" t="s">
        <v>121</v>
      </c>
      <c r="E11" s="302">
        <v>240</v>
      </c>
      <c r="F11" s="257">
        <v>0</v>
      </c>
      <c r="G11" s="195">
        <f>SUM(E11*F11)</f>
        <v>0</v>
      </c>
    </row>
    <row r="12" spans="1:7" s="167" customFormat="1" ht="32.4" customHeight="1" x14ac:dyDescent="0.25">
      <c r="A12" s="230"/>
      <c r="B12" s="214"/>
      <c r="C12" s="320" t="s">
        <v>279</v>
      </c>
      <c r="D12" s="198"/>
      <c r="E12" s="257"/>
      <c r="F12" s="257"/>
      <c r="G12" s="195"/>
    </row>
    <row r="13" spans="1:7" s="167" customFormat="1" ht="32.4" customHeight="1" x14ac:dyDescent="0.25">
      <c r="A13" s="230">
        <v>3</v>
      </c>
      <c r="B13" s="321" t="s">
        <v>132</v>
      </c>
      <c r="C13" s="322" t="s">
        <v>171</v>
      </c>
      <c r="D13" s="198" t="s">
        <v>121</v>
      </c>
      <c r="E13" s="323">
        <v>1</v>
      </c>
      <c r="F13" s="323">
        <v>0</v>
      </c>
      <c r="G13" s="216">
        <f>SUM(E13*F13)</f>
        <v>0</v>
      </c>
    </row>
    <row r="14" spans="1:7" ht="32.4" customHeight="1" x14ac:dyDescent="0.25">
      <c r="A14" s="230">
        <v>4</v>
      </c>
      <c r="B14" s="324" t="s">
        <v>133</v>
      </c>
      <c r="C14" s="322" t="s">
        <v>134</v>
      </c>
      <c r="D14" s="305" t="s">
        <v>121</v>
      </c>
      <c r="E14" s="323">
        <v>1</v>
      </c>
      <c r="F14" s="323">
        <v>0</v>
      </c>
      <c r="G14" s="216">
        <f t="shared" ref="G14:G19" si="0">SUM(E14*F14)</f>
        <v>0</v>
      </c>
    </row>
    <row r="15" spans="1:7" ht="32.4" customHeight="1" x14ac:dyDescent="0.25">
      <c r="A15" s="230">
        <v>5</v>
      </c>
      <c r="B15" s="324" t="s">
        <v>135</v>
      </c>
      <c r="C15" s="322" t="s">
        <v>136</v>
      </c>
      <c r="D15" s="198" t="s">
        <v>121</v>
      </c>
      <c r="E15" s="323">
        <v>1</v>
      </c>
      <c r="F15" s="323">
        <v>0</v>
      </c>
      <c r="G15" s="216">
        <f t="shared" si="0"/>
        <v>0</v>
      </c>
    </row>
    <row r="16" spans="1:7" ht="32.4" customHeight="1" x14ac:dyDescent="0.25">
      <c r="A16" s="230">
        <v>6</v>
      </c>
      <c r="B16" s="321" t="s">
        <v>137</v>
      </c>
      <c r="C16" s="322" t="s">
        <v>138</v>
      </c>
      <c r="D16" s="198" t="s">
        <v>121</v>
      </c>
      <c r="E16" s="323">
        <v>1</v>
      </c>
      <c r="F16" s="323">
        <v>0</v>
      </c>
      <c r="G16" s="216">
        <f t="shared" si="0"/>
        <v>0</v>
      </c>
    </row>
    <row r="17" spans="1:7" ht="32.4" customHeight="1" x14ac:dyDescent="0.25">
      <c r="A17" s="230">
        <v>7</v>
      </c>
      <c r="B17" s="324" t="s">
        <v>139</v>
      </c>
      <c r="C17" s="322" t="s">
        <v>140</v>
      </c>
      <c r="D17" s="305" t="s">
        <v>121</v>
      </c>
      <c r="E17" s="323">
        <v>1</v>
      </c>
      <c r="F17" s="323">
        <v>0</v>
      </c>
      <c r="G17" s="216">
        <f t="shared" si="0"/>
        <v>0</v>
      </c>
    </row>
    <row r="18" spans="1:7" ht="32.4" customHeight="1" x14ac:dyDescent="0.25">
      <c r="A18" s="230">
        <v>8</v>
      </c>
      <c r="B18" s="324" t="s">
        <v>139</v>
      </c>
      <c r="C18" s="322" t="s">
        <v>34</v>
      </c>
      <c r="D18" s="198" t="s">
        <v>121</v>
      </c>
      <c r="E18" s="323">
        <v>1</v>
      </c>
      <c r="F18" s="323">
        <v>0</v>
      </c>
      <c r="G18" s="216">
        <f t="shared" si="0"/>
        <v>0</v>
      </c>
    </row>
    <row r="19" spans="1:7" ht="32.4" customHeight="1" x14ac:dyDescent="0.25">
      <c r="A19" s="312">
        <v>9</v>
      </c>
      <c r="B19" s="325" t="s">
        <v>141</v>
      </c>
      <c r="C19" s="326" t="s">
        <v>142</v>
      </c>
      <c r="D19" s="309" t="s">
        <v>121</v>
      </c>
      <c r="E19" s="327">
        <v>1</v>
      </c>
      <c r="F19" s="327">
        <v>0</v>
      </c>
      <c r="G19" s="328">
        <f t="shared" si="0"/>
        <v>0</v>
      </c>
    </row>
    <row r="20" spans="1:7" ht="32.4" customHeight="1" x14ac:dyDescent="0.25">
      <c r="A20" s="295"/>
      <c r="B20" s="172"/>
      <c r="C20" s="313" t="s">
        <v>30</v>
      </c>
      <c r="D20" s="313" t="s">
        <v>130</v>
      </c>
      <c r="E20" s="314"/>
      <c r="F20" s="315"/>
      <c r="G20" s="315">
        <f>SUM(G9:G19)</f>
        <v>0</v>
      </c>
    </row>
  </sheetData>
  <sheetProtection selectLockedCells="1" selectUnlockedCells="1"/>
  <mergeCells count="3">
    <mergeCell ref="A2:E2"/>
    <mergeCell ref="A3:C3"/>
    <mergeCell ref="A4:C4"/>
  </mergeCells>
  <pageMargins left="0.39374999999999999" right="0.39374999999999999" top="0.78749999999999998" bottom="0.78749999999999998" header="0.51180555555555551" footer="0"/>
  <pageSetup paperSize="9" scale="80" firstPageNumber="0" fitToHeight="100" orientation="portrait" r:id="rId1"/>
  <headerFooter alignWithMargins="0">
    <oddFooter>&amp;L&amp;F&amp;C&amp;P z &amp;N&amp;R&amp;A</oddFooter>
  </headerFooter>
  <ignoredErrors>
    <ignoredError sqref="A7 B19 B16 B15 B17 B18 B14 B13" numberStoredAsText="1"/>
    <ignoredError sqref="G13:G15 G8:G12 G16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E1D57BD7323F4A8EB2EB2F97C02E5E" ma:contentTypeVersion="11" ma:contentTypeDescription="Crée un document." ma:contentTypeScope="" ma:versionID="c23b5610c4e8bdd1c6d985688cbb81c8">
  <xsd:schema xmlns:xsd="http://www.w3.org/2001/XMLSchema" xmlns:xs="http://www.w3.org/2001/XMLSchema" xmlns:p="http://schemas.microsoft.com/office/2006/metadata/properties" xmlns:ns3="9f15deeb-d9fb-4319-b55d-3a69a1e9c6b1" xmlns:ns4="610f787a-360f-40fb-b687-493f1daea211" targetNamespace="http://schemas.microsoft.com/office/2006/metadata/properties" ma:root="true" ma:fieldsID="6aa9dc996dbfff2bcabb86428d2e376b" ns3:_="" ns4:_="">
    <xsd:import namespace="9f15deeb-d9fb-4319-b55d-3a69a1e9c6b1"/>
    <xsd:import namespace="610f787a-360f-40fb-b687-493f1daea2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5deeb-d9fb-4319-b55d-3a69a1e9c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f787a-360f-40fb-b687-493f1daea2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266B3-0A7E-426C-8773-97196031FC7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E7E55E-5EBB-49A7-91BA-EF61E76AE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5deeb-d9fb-4319-b55d-3a69a1e9c6b1"/>
    <ds:schemaRef ds:uri="610f787a-360f-40fb-b687-493f1daea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D2BA1A-4C8D-4CE7-8CC2-8BEF1FCF43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krycí list</vt:lpstr>
      <vt:lpstr>rekapitulace</vt:lpstr>
      <vt:lpstr>SO 100</vt:lpstr>
      <vt:lpstr>VRN</vt:lpstr>
      <vt:lpstr>'SO 100'!Názvy_tisku</vt:lpstr>
      <vt:lpstr>VRN!Názvy_tisku</vt:lpstr>
      <vt:lpstr>'SO 100'!Oblast_tisku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LUCIDA33</dc:creator>
  <cp:lastModifiedBy>Eva</cp:lastModifiedBy>
  <cp:lastPrinted>2021-03-15T16:08:38Z</cp:lastPrinted>
  <dcterms:created xsi:type="dcterms:W3CDTF">2020-09-23T12:55:27Z</dcterms:created>
  <dcterms:modified xsi:type="dcterms:W3CDTF">2022-03-16T08:56:10Z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0x010100A1E1D57BD7323F4A8EB2EB2F97C02E5E</vt:lpwstr>
  </property>
  <property fmtid="{D5CDD505-2E9C-101B-9397-08002B2CF9AE}" pid="3" name="MSIP_Label_06b95ba9-d50e-4074-b623-0a9711dc916f_Enabled">
    <vt:lpwstr>true</vt:lpwstr>
  </property>
  <property fmtid="{D5CDD505-2E9C-101B-9397-08002B2CF9AE}" pid="4" name="MSIP_Label_06b95ba9-d50e-4074-b623-0a9711dc916f_SetDate">
    <vt:lpwstr>2021-02-19T12:57:09Z</vt:lpwstr>
  </property>
  <property fmtid="{D5CDD505-2E9C-101B-9397-08002B2CF9AE}" pid="5" name="MSIP_Label_06b95ba9-d50e-4074-b623-0a9711dc916f_Method">
    <vt:lpwstr>Standard</vt:lpwstr>
  </property>
  <property fmtid="{D5CDD505-2E9C-101B-9397-08002B2CF9AE}" pid="6" name="MSIP_Label_06b95ba9-d50e-4074-b623-0a9711dc916f_Name">
    <vt:lpwstr>[Public]</vt:lpwstr>
  </property>
  <property fmtid="{D5CDD505-2E9C-101B-9397-08002B2CF9AE}" pid="7" name="MSIP_Label_06b95ba9-d50e-4074-b623-0a9711dc916f_SiteId">
    <vt:lpwstr>be0be093-a2ad-444c-93d9-5626e83beefc</vt:lpwstr>
  </property>
  <property fmtid="{D5CDD505-2E9C-101B-9397-08002B2CF9AE}" pid="8" name="MSIP_Label_06b95ba9-d50e-4074-b623-0a9711dc916f_ActionId">
    <vt:lpwstr>45efc064-8f14-4806-bcda-968d4476eb42</vt:lpwstr>
  </property>
  <property fmtid="{D5CDD505-2E9C-101B-9397-08002B2CF9AE}" pid="9" name="MSIP_Label_06b95ba9-d50e-4074-b623-0a9711dc916f_ContentBits">
    <vt:lpwstr>0</vt:lpwstr>
  </property>
</Properties>
</file>